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'бюджет'!$A$1:$F$141</definedName>
  </definedNames>
  <calcPr fullCalcOnLoad="1"/>
</workbook>
</file>

<file path=xl/sharedStrings.xml><?xml version="1.0" encoding="utf-8"?>
<sst xmlns="http://schemas.openxmlformats.org/spreadsheetml/2006/main" count="323" uniqueCount="140">
  <si>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</si>
  <si>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</si>
  <si>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</si>
  <si>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</si>
  <si>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</si>
  <si>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</si>
  <si>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</si>
  <si>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</si>
  <si>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</si>
  <si>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</si>
  <si>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</si>
  <si>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</si>
  <si>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</si>
  <si>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</si>
  <si>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</si>
  <si>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</si>
  <si>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</si>
  <si>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</si>
  <si>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</si>
  <si>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</si>
  <si>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</si>
  <si>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</si>
  <si>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</si>
  <si>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</si>
  <si>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</si>
  <si>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</si>
  <si>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</si>
  <si>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</si>
  <si>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</si>
  <si>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</si>
  <si>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</si>
  <si>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</si>
  <si>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</si>
  <si>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</si>
  <si>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</si>
  <si>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</si>
  <si>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</si>
  <si>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</si>
  <si>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</si>
  <si>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</si>
  <si>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</si>
  <si>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</si>
  <si>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</si>
  <si>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</si>
  <si>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</si>
  <si>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</si>
  <si>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</si>
  <si>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</si>
  <si>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</si>
  <si>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</si>
  <si>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</si>
  <si>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</si>
  <si>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</si>
  <si>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</si>
  <si>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</si>
  <si>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</si>
  <si>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</si>
  <si>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</si>
  <si>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</si>
  <si>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</si>
  <si>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</si>
  <si>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</si>
  <si>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</si>
  <si>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</si>
  <si>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</si>
  <si>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</si>
  <si>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</si>
  <si>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</si>
  <si>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</si>
  <si>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</si>
  <si>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</si>
  <si>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</si>
  <si>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</si>
  <si>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</si>
  <si>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</si>
  <si>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</si>
  <si>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</si>
  <si>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</si>
  <si>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</si>
  <si>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</si>
  <si>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</si>
  <si>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</si>
  <si>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</si>
  <si>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</si>
  <si>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</si>
  <si>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</si>
  <si>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</si>
  <si>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</si>
  <si>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</si>
  <si>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</si>
  <si>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</si>
  <si>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</si>
  <si>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</si>
  <si>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</si>
  <si>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</si>
  <si>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</si>
  <si>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</si>
  <si>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</si>
  <si>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</si>
  <si>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</si>
  <si>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</si>
  <si>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</si>
  <si>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</si>
  <si>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</si>
  <si>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</si>
  <si>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</si>
  <si>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</si>
  <si>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</si>
  <si>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</si>
  <si>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</si>
  <si>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</si>
  <si>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</si>
  <si>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</si>
  <si>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</si>
  <si>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</si>
  <si>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Надходження бюджетних установ від додаткової (господарської) діяльності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</si>
  <si>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</si>
  <si>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</si>
  <si>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</si>
  <si>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</si>
  <si>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</si>
  <si>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 природоохоронні заходи</t>
  </si>
  <si>
    <t>на фінансування переможців обласного конкурсу мініпроектів з енергоефективності та енергозбереження серед локальних громад                                       у 2016 році</t>
  </si>
  <si>
    <t>на фінансування переможців обласного конкурсу проектів і програм розвитку місцевого самоврядування у 2016 році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</si>
  <si>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</si>
  <si>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</si>
  <si>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</si>
  <si>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додаткові дотації</t>
  </si>
  <si>
    <t>Дотації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</si>
  <si>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color indexed="1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</si>
  <si>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Субвенція з державного бюджету місцевим бюджетам на надання державної підтримки особам з особливими освітніми потребами</t>
  </si>
  <si>
    <t>на виконання доручень виборців депутатами обласної ради у 2017 році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</si>
  <si>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</si>
  <si>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>Т.Ж. ЗАВГОРОДНЯ</t>
  </si>
  <si>
    <t>ДОХОДИ</t>
  </si>
  <si>
    <t>міського бюджету на 2017 рік</t>
  </si>
  <si>
    <t>Заступник міського голови з питань діяльності виконавчих органів міської ради, керуючий справами виконавчого комітету міської ради</t>
  </si>
  <si>
    <t xml:space="preserve">      до розпорядження міського голови </t>
  </si>
  <si>
    <t xml:space="preserve">      Додаток 1</t>
  </si>
  <si>
    <r>
      <t xml:space="preserve">      від </t>
    </r>
    <r>
      <rPr>
        <u val="single"/>
        <sz val="34"/>
        <rFont val="Times New Roman"/>
        <family val="1"/>
      </rPr>
      <t xml:space="preserve"> 10.01.2017</t>
    </r>
    <r>
      <rPr>
        <sz val="34"/>
        <rFont val="Times New Roman"/>
        <family val="1"/>
      </rPr>
      <t xml:space="preserve">   №  </t>
    </r>
    <r>
      <rPr>
        <u val="single"/>
        <sz val="34"/>
        <rFont val="Times New Roman"/>
        <family val="1"/>
      </rPr>
      <t xml:space="preserve">9-р                    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</si>
</sst>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36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i/>
      <sz val="20"/>
      <color indexed="10"/>
      <name val="Times New Roman"/>
      <family val="1"/>
    </font>
    <font>
      <sz val="34"/>
      <name val="Times New Roman"/>
      <family val="1"/>
    </font>
    <font>
      <sz val="3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3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/>
    </xf>
    <xf numFmtId="0" fontId="9" fillId="0" borderId="10" xfId="0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" fontId="1" fillId="2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25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24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3" fontId="6" fillId="24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25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25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25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justify" vertical="center" wrapText="1"/>
      <protection locked="0"/>
    </xf>
    <xf numFmtId="3" fontId="3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Fill="1" applyAlignment="1" applyProtection="1">
      <alignment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7" fillId="0" borderId="0" xfId="0" applyFont="1" applyAlignment="1">
      <alignment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tabSelected="1" view="pageBreakPreview" zoomScale="50" zoomScaleNormal="60" zoomScaleSheetLayoutView="50" zoomScalePageLayoutView="0" workbookViewId="0" topLeftCell="A1">
      <pane xSplit="2" ySplit="8" topLeftCell="C8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:F4"/>
    </sheetView>
  </sheetViews>
  <sheetFormatPr defaultColWidth="9.00390625" defaultRowHeight="12.75"/>
  <cols>
    <col min="1" max="1" width="17.75390625" style="14" customWidth="1"/>
    <col min="2" max="2" width="85.00390625" style="3" customWidth="1"/>
    <col min="3" max="3" width="31.75390625" style="3" customWidth="1"/>
    <col min="4" max="4" width="29.125" style="3" customWidth="1"/>
    <col min="5" max="5" width="26.875" style="3" customWidth="1"/>
    <col min="6" max="6" width="24.125" style="3" customWidth="1"/>
    <col min="7" max="7" width="38.00390625" style="3" customWidth="1"/>
    <col min="8" max="8" width="36.875" style="3" customWidth="1"/>
    <col min="9" max="9" width="9.125" style="3" customWidth="1"/>
    <col min="10" max="10" width="40.00390625" style="3" customWidth="1"/>
    <col min="11" max="11" width="27.75390625" style="3" bestFit="1" customWidth="1"/>
    <col min="12" max="16384" width="9.125" style="3" customWidth="1"/>
  </cols>
  <sheetData>
    <row r="1" spans="1:8" ht="42.75">
      <c r="A1" s="135"/>
      <c r="B1" s="136" t="s">
        <v>20</v>
      </c>
      <c r="C1" s="161" t="s">
        <v>138</v>
      </c>
      <c r="D1" s="146"/>
      <c r="E1" s="146"/>
      <c r="F1" s="146"/>
      <c r="G1" s="159"/>
      <c r="H1" s="159"/>
    </row>
    <row r="2" spans="1:8" ht="39.75" customHeight="1">
      <c r="A2" s="135"/>
      <c r="B2" s="136"/>
      <c r="C2" s="161" t="s">
        <v>137</v>
      </c>
      <c r="D2" s="146"/>
      <c r="E2" s="146"/>
      <c r="F2" s="146"/>
      <c r="G2" s="14"/>
      <c r="H2" s="14"/>
    </row>
    <row r="3" spans="1:6" ht="39.75" customHeight="1">
      <c r="A3" s="137"/>
      <c r="B3" s="138"/>
      <c r="C3" s="145" t="s">
        <v>139</v>
      </c>
      <c r="D3" s="146"/>
      <c r="E3" s="146"/>
      <c r="F3" s="146"/>
    </row>
    <row r="4" spans="1:6" ht="52.5" customHeight="1">
      <c r="A4" s="160" t="s">
        <v>134</v>
      </c>
      <c r="B4" s="160"/>
      <c r="C4" s="160"/>
      <c r="D4" s="160"/>
      <c r="E4" s="160"/>
      <c r="F4" s="160"/>
    </row>
    <row r="5" spans="1:6" ht="36.75" customHeight="1">
      <c r="A5" s="140"/>
      <c r="B5" s="150" t="s">
        <v>135</v>
      </c>
      <c r="C5" s="150"/>
      <c r="D5" s="150"/>
      <c r="E5" s="150"/>
      <c r="F5" s="141" t="s">
        <v>91</v>
      </c>
    </row>
    <row r="6" spans="1:6" ht="26.25">
      <c r="A6" s="144" t="s">
        <v>36</v>
      </c>
      <c r="B6" s="144" t="s">
        <v>92</v>
      </c>
      <c r="C6" s="162" t="s">
        <v>66</v>
      </c>
      <c r="D6" s="144" t="s">
        <v>16</v>
      </c>
      <c r="E6" s="144" t="s">
        <v>8</v>
      </c>
      <c r="F6" s="144"/>
    </row>
    <row r="7" spans="1:6" ht="78.75" customHeight="1">
      <c r="A7" s="144"/>
      <c r="B7" s="144"/>
      <c r="C7" s="163"/>
      <c r="D7" s="144"/>
      <c r="E7" s="2" t="s">
        <v>66</v>
      </c>
      <c r="F7" s="2" t="s">
        <v>71</v>
      </c>
    </row>
    <row r="8" spans="1:6" ht="24" customHeight="1">
      <c r="A8" s="13">
        <v>1</v>
      </c>
      <c r="B8" s="13">
        <v>2</v>
      </c>
      <c r="C8" s="13"/>
      <c r="D8" s="13">
        <v>3</v>
      </c>
      <c r="E8" s="13">
        <v>4</v>
      </c>
      <c r="F8" s="13">
        <v>5</v>
      </c>
    </row>
    <row r="9" spans="1:6" ht="33.75" customHeight="1">
      <c r="A9" s="4">
        <v>10000000</v>
      </c>
      <c r="B9" s="4" t="s">
        <v>7</v>
      </c>
      <c r="C9" s="94">
        <f>D9+E9</f>
        <v>997994000</v>
      </c>
      <c r="D9" s="95">
        <f>D10+D25+D27+D49</f>
        <v>990154000</v>
      </c>
      <c r="E9" s="95">
        <f>E49</f>
        <v>7840000</v>
      </c>
      <c r="F9" s="95" t="s">
        <v>72</v>
      </c>
    </row>
    <row r="10" spans="1:6" ht="61.5" customHeight="1">
      <c r="A10" s="16">
        <v>11000000</v>
      </c>
      <c r="B10" s="1" t="s">
        <v>17</v>
      </c>
      <c r="C10" s="96">
        <f aca="true" t="shared" si="0" ref="C10:C18">D10</f>
        <v>417790000</v>
      </c>
      <c r="D10" s="97">
        <f>D11+D17</f>
        <v>417790000</v>
      </c>
      <c r="E10" s="97" t="s">
        <v>72</v>
      </c>
      <c r="F10" s="97" t="s">
        <v>72</v>
      </c>
    </row>
    <row r="11" spans="1:7" ht="35.25" customHeight="1">
      <c r="A11" s="2">
        <v>11010000</v>
      </c>
      <c r="B11" s="6" t="s">
        <v>93</v>
      </c>
      <c r="C11" s="96">
        <f t="shared" si="0"/>
        <v>417350000</v>
      </c>
      <c r="D11" s="96">
        <f>SUM(D12:D16)</f>
        <v>417350000</v>
      </c>
      <c r="E11" s="97" t="s">
        <v>72</v>
      </c>
      <c r="F11" s="98" t="s">
        <v>72</v>
      </c>
      <c r="G11" s="80"/>
    </row>
    <row r="12" spans="1:6" ht="90.75" customHeight="1">
      <c r="A12" s="13">
        <v>11010100</v>
      </c>
      <c r="B12" s="45" t="s">
        <v>59</v>
      </c>
      <c r="C12" s="99">
        <f t="shared" si="0"/>
        <v>404230000</v>
      </c>
      <c r="D12" s="100">
        <v>404230000</v>
      </c>
      <c r="E12" s="101" t="s">
        <v>72</v>
      </c>
      <c r="F12" s="102" t="s">
        <v>72</v>
      </c>
    </row>
    <row r="13" spans="1:6" ht="139.5" customHeight="1">
      <c r="A13" s="13">
        <v>11010200</v>
      </c>
      <c r="B13" s="45" t="s">
        <v>60</v>
      </c>
      <c r="C13" s="99">
        <f t="shared" si="0"/>
        <v>7050000</v>
      </c>
      <c r="D13" s="100">
        <v>7050000</v>
      </c>
      <c r="E13" s="101" t="s">
        <v>72</v>
      </c>
      <c r="F13" s="102" t="s">
        <v>72</v>
      </c>
    </row>
    <row r="14" spans="1:6" ht="93" customHeight="1">
      <c r="A14" s="13">
        <v>11010400</v>
      </c>
      <c r="B14" s="45" t="s">
        <v>61</v>
      </c>
      <c r="C14" s="99">
        <f t="shared" si="0"/>
        <v>1900000</v>
      </c>
      <c r="D14" s="100">
        <v>1900000</v>
      </c>
      <c r="E14" s="101" t="s">
        <v>72</v>
      </c>
      <c r="F14" s="102" t="s">
        <v>72</v>
      </c>
    </row>
    <row r="15" spans="1:6" ht="91.5" customHeight="1">
      <c r="A15" s="13">
        <v>11010500</v>
      </c>
      <c r="B15" s="45" t="s">
        <v>62</v>
      </c>
      <c r="C15" s="99">
        <f t="shared" si="0"/>
        <v>4140000</v>
      </c>
      <c r="D15" s="100">
        <v>4140000</v>
      </c>
      <c r="E15" s="101" t="s">
        <v>72</v>
      </c>
      <c r="F15" s="102" t="s">
        <v>72</v>
      </c>
    </row>
    <row r="16" spans="1:6" ht="131.25" customHeight="1">
      <c r="A16" s="13">
        <v>11010900</v>
      </c>
      <c r="B16" s="76" t="s">
        <v>116</v>
      </c>
      <c r="C16" s="99">
        <f t="shared" si="0"/>
        <v>30000</v>
      </c>
      <c r="D16" s="100">
        <v>30000</v>
      </c>
      <c r="E16" s="101" t="s">
        <v>72</v>
      </c>
      <c r="F16" s="102" t="s">
        <v>72</v>
      </c>
    </row>
    <row r="17" spans="1:7" ht="30.75" customHeight="1">
      <c r="A17" s="2">
        <v>11020000</v>
      </c>
      <c r="B17" s="6" t="s">
        <v>18</v>
      </c>
      <c r="C17" s="96">
        <f t="shared" si="0"/>
        <v>440000</v>
      </c>
      <c r="D17" s="103">
        <f>D18</f>
        <v>440000</v>
      </c>
      <c r="E17" s="104" t="s">
        <v>72</v>
      </c>
      <c r="F17" s="104" t="s">
        <v>72</v>
      </c>
      <c r="G17" s="80"/>
    </row>
    <row r="18" spans="1:6" ht="57" customHeight="1">
      <c r="A18" s="13">
        <v>11020200</v>
      </c>
      <c r="B18" s="45" t="s">
        <v>37</v>
      </c>
      <c r="C18" s="99">
        <f t="shared" si="0"/>
        <v>440000</v>
      </c>
      <c r="D18" s="105">
        <v>440000</v>
      </c>
      <c r="E18" s="101" t="s">
        <v>72</v>
      </c>
      <c r="F18" s="102" t="s">
        <v>72</v>
      </c>
    </row>
    <row r="19" spans="1:6" ht="58.5" customHeight="1" hidden="1">
      <c r="A19" s="28">
        <v>12030400</v>
      </c>
      <c r="B19" s="35" t="s">
        <v>48</v>
      </c>
      <c r="C19" s="96">
        <f aca="true" t="shared" si="1" ref="C19:C24">D19+E19</f>
        <v>0</v>
      </c>
      <c r="D19" s="106"/>
      <c r="E19" s="97"/>
      <c r="F19" s="106"/>
    </row>
    <row r="20" spans="1:6" ht="60" customHeight="1" hidden="1">
      <c r="A20" s="31">
        <v>16000000</v>
      </c>
      <c r="B20" s="32" t="s">
        <v>38</v>
      </c>
      <c r="C20" s="96">
        <f t="shared" si="1"/>
        <v>0</v>
      </c>
      <c r="D20" s="108"/>
      <c r="E20" s="97"/>
      <c r="F20" s="108"/>
    </row>
    <row r="21" spans="1:6" s="20" customFormat="1" ht="55.5" customHeight="1" hidden="1">
      <c r="A21" s="33">
        <v>16010000</v>
      </c>
      <c r="B21" s="34" t="s">
        <v>51</v>
      </c>
      <c r="C21" s="96">
        <f t="shared" si="1"/>
        <v>0</v>
      </c>
      <c r="D21" s="109"/>
      <c r="E21" s="97"/>
      <c r="F21" s="110"/>
    </row>
    <row r="22" spans="1:6" ht="26.25" customHeight="1" hidden="1">
      <c r="A22" s="28">
        <v>16010100</v>
      </c>
      <c r="B22" s="35" t="s">
        <v>25</v>
      </c>
      <c r="C22" s="96">
        <f t="shared" si="1"/>
        <v>0</v>
      </c>
      <c r="D22" s="111"/>
      <c r="E22" s="97"/>
      <c r="F22" s="106"/>
    </row>
    <row r="23" spans="1:6" ht="29.25" customHeight="1" hidden="1">
      <c r="A23" s="28">
        <v>16010200</v>
      </c>
      <c r="B23" s="35" t="s">
        <v>26</v>
      </c>
      <c r="C23" s="96">
        <f t="shared" si="1"/>
        <v>0</v>
      </c>
      <c r="D23" s="111"/>
      <c r="E23" s="97"/>
      <c r="F23" s="106"/>
    </row>
    <row r="24" spans="1:6" ht="31.5" customHeight="1" hidden="1">
      <c r="A24" s="28">
        <v>16010500</v>
      </c>
      <c r="B24" s="35" t="s">
        <v>27</v>
      </c>
      <c r="C24" s="96">
        <f t="shared" si="1"/>
        <v>0</v>
      </c>
      <c r="D24" s="111"/>
      <c r="E24" s="97"/>
      <c r="F24" s="106"/>
    </row>
    <row r="25" spans="1:7" s="21" customFormat="1" ht="31.5" customHeight="1">
      <c r="A25" s="41">
        <v>14000000</v>
      </c>
      <c r="B25" s="42" t="s">
        <v>68</v>
      </c>
      <c r="C25" s="96">
        <f>D25</f>
        <v>64000000</v>
      </c>
      <c r="D25" s="112">
        <f>D26</f>
        <v>64000000</v>
      </c>
      <c r="E25" s="97" t="s">
        <v>72</v>
      </c>
      <c r="F25" s="104" t="s">
        <v>72</v>
      </c>
      <c r="G25" s="79"/>
    </row>
    <row r="26" spans="1:6" s="15" customFormat="1" ht="81" customHeight="1">
      <c r="A26" s="46">
        <v>14040000</v>
      </c>
      <c r="B26" s="47" t="s">
        <v>79</v>
      </c>
      <c r="C26" s="99">
        <f>D26</f>
        <v>64000000</v>
      </c>
      <c r="D26" s="113">
        <f>57000000+7000000</f>
        <v>64000000</v>
      </c>
      <c r="E26" s="101" t="s">
        <v>72</v>
      </c>
      <c r="F26" s="101" t="s">
        <v>72</v>
      </c>
    </row>
    <row r="27" spans="1:6" s="21" customFormat="1" ht="39" customHeight="1">
      <c r="A27" s="41">
        <v>18000000</v>
      </c>
      <c r="B27" s="42" t="s">
        <v>67</v>
      </c>
      <c r="C27" s="112">
        <f>D27</f>
        <v>508364000</v>
      </c>
      <c r="D27" s="112">
        <f>D28+D46+D43</f>
        <v>508364000</v>
      </c>
      <c r="E27" s="104" t="s">
        <v>72</v>
      </c>
      <c r="F27" s="104" t="s">
        <v>72</v>
      </c>
    </row>
    <row r="28" spans="1:10" s="19" customFormat="1" ht="39.75" customHeight="1">
      <c r="A28" s="41">
        <v>18010000</v>
      </c>
      <c r="B28" s="42" t="s">
        <v>73</v>
      </c>
      <c r="C28" s="96">
        <f>D28</f>
        <v>444628000</v>
      </c>
      <c r="D28" s="112">
        <f>SUM(D30:D42)</f>
        <v>444628000</v>
      </c>
      <c r="E28" s="104" t="s">
        <v>72</v>
      </c>
      <c r="F28" s="104" t="s">
        <v>72</v>
      </c>
      <c r="G28" s="61"/>
      <c r="J28" s="86"/>
    </row>
    <row r="29" spans="1:6" s="18" customFormat="1" ht="58.5" customHeight="1" hidden="1">
      <c r="A29" s="43">
        <v>18010100</v>
      </c>
      <c r="B29" s="44" t="s">
        <v>58</v>
      </c>
      <c r="C29" s="96">
        <f>D29+E29</f>
        <v>0</v>
      </c>
      <c r="D29" s="112"/>
      <c r="E29" s="104"/>
      <c r="F29" s="104"/>
    </row>
    <row r="30" spans="1:7" s="18" customFormat="1" ht="99.75" customHeight="1">
      <c r="A30" s="43">
        <v>18010100</v>
      </c>
      <c r="B30" s="44" t="s">
        <v>94</v>
      </c>
      <c r="C30" s="99">
        <f>D30</f>
        <v>220000</v>
      </c>
      <c r="D30" s="99">
        <v>220000</v>
      </c>
      <c r="E30" s="101" t="s">
        <v>72</v>
      </c>
      <c r="F30" s="101" t="s">
        <v>72</v>
      </c>
      <c r="G30" s="61">
        <f>D30+D31+D35+D36</f>
        <v>6860000</v>
      </c>
    </row>
    <row r="31" spans="1:6" s="18" customFormat="1" ht="86.25" customHeight="1">
      <c r="A31" s="43">
        <v>18010200</v>
      </c>
      <c r="B31" s="44" t="s">
        <v>74</v>
      </c>
      <c r="C31" s="99">
        <f aca="true" t="shared" si="2" ref="C31:C42">D31</f>
        <v>80000</v>
      </c>
      <c r="D31" s="99">
        <v>80000</v>
      </c>
      <c r="E31" s="101" t="s">
        <v>72</v>
      </c>
      <c r="F31" s="101" t="s">
        <v>72</v>
      </c>
    </row>
    <row r="32" spans="1:6" ht="45" customHeight="1" hidden="1">
      <c r="A32" s="28">
        <v>16011500</v>
      </c>
      <c r="B32" s="35" t="s">
        <v>28</v>
      </c>
      <c r="C32" s="99">
        <f t="shared" si="2"/>
        <v>0</v>
      </c>
      <c r="D32" s="99"/>
      <c r="E32" s="101" t="s">
        <v>72</v>
      </c>
      <c r="F32" s="101" t="s">
        <v>72</v>
      </c>
    </row>
    <row r="33" spans="1:7" ht="85.5" customHeight="1" hidden="1">
      <c r="A33" s="13">
        <v>18010300</v>
      </c>
      <c r="B33" s="44" t="s">
        <v>76</v>
      </c>
      <c r="C33" s="99">
        <f t="shared" si="2"/>
        <v>0</v>
      </c>
      <c r="D33" s="99"/>
      <c r="E33" s="101" t="s">
        <v>72</v>
      </c>
      <c r="F33" s="101" t="s">
        <v>72</v>
      </c>
      <c r="G33" s="30"/>
    </row>
    <row r="34" spans="1:6" ht="93.75" customHeight="1" hidden="1">
      <c r="A34" s="13">
        <v>18010400</v>
      </c>
      <c r="B34" s="44" t="s">
        <v>75</v>
      </c>
      <c r="C34" s="99">
        <f t="shared" si="2"/>
        <v>0</v>
      </c>
      <c r="D34" s="99"/>
      <c r="E34" s="101" t="s">
        <v>72</v>
      </c>
      <c r="F34" s="101" t="s">
        <v>72</v>
      </c>
    </row>
    <row r="35" spans="1:6" ht="93.75" customHeight="1">
      <c r="A35" s="13">
        <v>18010300</v>
      </c>
      <c r="B35" s="44" t="s">
        <v>114</v>
      </c>
      <c r="C35" s="99">
        <f t="shared" si="2"/>
        <v>560000</v>
      </c>
      <c r="D35" s="99">
        <v>560000</v>
      </c>
      <c r="E35" s="101" t="s">
        <v>72</v>
      </c>
      <c r="F35" s="101" t="s">
        <v>72</v>
      </c>
    </row>
    <row r="36" spans="1:6" ht="93.75" customHeight="1">
      <c r="A36" s="13">
        <v>18010400</v>
      </c>
      <c r="B36" s="44" t="s">
        <v>103</v>
      </c>
      <c r="C36" s="99">
        <f t="shared" si="2"/>
        <v>6000000</v>
      </c>
      <c r="D36" s="99">
        <v>6000000</v>
      </c>
      <c r="E36" s="101" t="s">
        <v>72</v>
      </c>
      <c r="F36" s="101" t="s">
        <v>72</v>
      </c>
    </row>
    <row r="37" spans="1:11" ht="45" customHeight="1">
      <c r="A37" s="13">
        <v>18010500</v>
      </c>
      <c r="B37" s="45" t="s">
        <v>21</v>
      </c>
      <c r="C37" s="99">
        <f t="shared" si="2"/>
        <v>33705000</v>
      </c>
      <c r="D37" s="114">
        <v>33705000</v>
      </c>
      <c r="E37" s="101" t="s">
        <v>72</v>
      </c>
      <c r="F37" s="101" t="s">
        <v>72</v>
      </c>
      <c r="G37" s="81">
        <f>D37+D38+D39+D40</f>
        <v>437500000</v>
      </c>
      <c r="H37" s="77"/>
      <c r="K37" s="77"/>
    </row>
    <row r="38" spans="1:7" ht="45" customHeight="1">
      <c r="A38" s="13">
        <v>18010600</v>
      </c>
      <c r="B38" s="45" t="s">
        <v>23</v>
      </c>
      <c r="C38" s="99">
        <f t="shared" si="2"/>
        <v>388315000</v>
      </c>
      <c r="D38" s="114">
        <f>380315000+8000000</f>
        <v>388315000</v>
      </c>
      <c r="E38" s="101" t="s">
        <v>72</v>
      </c>
      <c r="F38" s="101" t="s">
        <v>72</v>
      </c>
      <c r="G38" s="77"/>
    </row>
    <row r="39" spans="1:7" ht="45" customHeight="1">
      <c r="A39" s="13">
        <v>18010700</v>
      </c>
      <c r="B39" s="45" t="s">
        <v>22</v>
      </c>
      <c r="C39" s="99">
        <f t="shared" si="2"/>
        <v>1680000</v>
      </c>
      <c r="D39" s="99">
        <v>1680000</v>
      </c>
      <c r="E39" s="101" t="s">
        <v>72</v>
      </c>
      <c r="F39" s="101" t="s">
        <v>72</v>
      </c>
      <c r="G39" s="77"/>
    </row>
    <row r="40" spans="1:6" ht="45" customHeight="1">
      <c r="A40" s="13">
        <v>18010900</v>
      </c>
      <c r="B40" s="45" t="s">
        <v>24</v>
      </c>
      <c r="C40" s="99">
        <f t="shared" si="2"/>
        <v>13800000</v>
      </c>
      <c r="D40" s="99">
        <v>13800000</v>
      </c>
      <c r="E40" s="101" t="s">
        <v>72</v>
      </c>
      <c r="F40" s="101" t="s">
        <v>72</v>
      </c>
    </row>
    <row r="41" spans="1:7" ht="40.5" customHeight="1">
      <c r="A41" s="13">
        <v>18011000</v>
      </c>
      <c r="B41" s="45" t="s">
        <v>77</v>
      </c>
      <c r="C41" s="99">
        <f t="shared" si="2"/>
        <v>150000</v>
      </c>
      <c r="D41" s="99">
        <v>150000</v>
      </c>
      <c r="E41" s="101" t="s">
        <v>72</v>
      </c>
      <c r="F41" s="101" t="s">
        <v>72</v>
      </c>
      <c r="G41" s="30"/>
    </row>
    <row r="42" spans="1:6" ht="40.5" customHeight="1">
      <c r="A42" s="13">
        <v>18011100</v>
      </c>
      <c r="B42" s="45" t="s">
        <v>78</v>
      </c>
      <c r="C42" s="99">
        <f t="shared" si="2"/>
        <v>118000</v>
      </c>
      <c r="D42" s="99">
        <v>118000</v>
      </c>
      <c r="E42" s="101" t="s">
        <v>72</v>
      </c>
      <c r="F42" s="101" t="s">
        <v>72</v>
      </c>
    </row>
    <row r="43" spans="1:6" ht="40.5" customHeight="1">
      <c r="A43" s="22">
        <v>18030000</v>
      </c>
      <c r="B43" s="10" t="s">
        <v>124</v>
      </c>
      <c r="C43" s="112">
        <f aca="true" t="shared" si="3" ref="C43:C48">D43</f>
        <v>26000</v>
      </c>
      <c r="D43" s="112">
        <f>D44+D45</f>
        <v>26000</v>
      </c>
      <c r="E43" s="104" t="s">
        <v>72</v>
      </c>
      <c r="F43" s="104" t="s">
        <v>72</v>
      </c>
    </row>
    <row r="44" spans="1:6" ht="55.5" customHeight="1">
      <c r="A44" s="13">
        <v>18030100</v>
      </c>
      <c r="B44" s="45" t="s">
        <v>125</v>
      </c>
      <c r="C44" s="99">
        <f t="shared" si="3"/>
        <v>14000</v>
      </c>
      <c r="D44" s="99">
        <v>14000</v>
      </c>
      <c r="E44" s="101" t="s">
        <v>72</v>
      </c>
      <c r="F44" s="101" t="s">
        <v>72</v>
      </c>
    </row>
    <row r="45" spans="1:6" ht="40.5" customHeight="1">
      <c r="A45" s="13">
        <v>18030200</v>
      </c>
      <c r="B45" s="45" t="s">
        <v>126</v>
      </c>
      <c r="C45" s="99">
        <f t="shared" si="3"/>
        <v>12000</v>
      </c>
      <c r="D45" s="99">
        <v>12000</v>
      </c>
      <c r="E45" s="101" t="s">
        <v>72</v>
      </c>
      <c r="F45" s="101" t="s">
        <v>72</v>
      </c>
    </row>
    <row r="46" spans="1:7" s="49" customFormat="1" ht="34.5" customHeight="1">
      <c r="A46" s="2">
        <v>18050000</v>
      </c>
      <c r="B46" s="6" t="s">
        <v>39</v>
      </c>
      <c r="C46" s="96">
        <f t="shared" si="3"/>
        <v>63710000</v>
      </c>
      <c r="D46" s="96">
        <f>D47+D48</f>
        <v>63710000</v>
      </c>
      <c r="E46" s="104" t="s">
        <v>72</v>
      </c>
      <c r="F46" s="104" t="s">
        <v>72</v>
      </c>
      <c r="G46" s="87"/>
    </row>
    <row r="47" spans="1:6" ht="39" customHeight="1">
      <c r="A47" s="13">
        <v>18050300</v>
      </c>
      <c r="B47" s="45" t="s">
        <v>40</v>
      </c>
      <c r="C47" s="99">
        <f t="shared" si="3"/>
        <v>14780000</v>
      </c>
      <c r="D47" s="99">
        <v>14780000</v>
      </c>
      <c r="E47" s="101" t="s">
        <v>72</v>
      </c>
      <c r="F47" s="101" t="s">
        <v>72</v>
      </c>
    </row>
    <row r="48" spans="1:6" ht="36" customHeight="1">
      <c r="A48" s="13">
        <v>18050400</v>
      </c>
      <c r="B48" s="45" t="s">
        <v>41</v>
      </c>
      <c r="C48" s="99">
        <f t="shared" si="3"/>
        <v>48930000</v>
      </c>
      <c r="D48" s="99">
        <v>48930000</v>
      </c>
      <c r="E48" s="101" t="s">
        <v>72</v>
      </c>
      <c r="F48" s="101" t="s">
        <v>72</v>
      </c>
    </row>
    <row r="49" spans="1:8" s="21" customFormat="1" ht="36.75" customHeight="1">
      <c r="A49" s="41">
        <v>19000000</v>
      </c>
      <c r="B49" s="42" t="s">
        <v>42</v>
      </c>
      <c r="C49" s="96">
        <f>D49+E49</f>
        <v>7840000</v>
      </c>
      <c r="D49" s="112">
        <f>D50</f>
        <v>0</v>
      </c>
      <c r="E49" s="112">
        <f>E50</f>
        <v>7840000</v>
      </c>
      <c r="F49" s="101" t="s">
        <v>72</v>
      </c>
      <c r="H49" s="79"/>
    </row>
    <row r="50" spans="1:6" s="20" customFormat="1" ht="43.5" customHeight="1">
      <c r="A50" s="22">
        <v>19010000</v>
      </c>
      <c r="B50" s="10" t="s">
        <v>43</v>
      </c>
      <c r="C50" s="96">
        <f>D50+E50</f>
        <v>7840000</v>
      </c>
      <c r="D50" s="112">
        <f>SUM(D51:D54)</f>
        <v>0</v>
      </c>
      <c r="E50" s="112">
        <f>SUM(E51:E54)</f>
        <v>7840000</v>
      </c>
      <c r="F50" s="101" t="s">
        <v>72</v>
      </c>
    </row>
    <row r="51" spans="1:7" s="15" customFormat="1" ht="81" customHeight="1">
      <c r="A51" s="46">
        <v>19010100</v>
      </c>
      <c r="B51" s="47" t="s">
        <v>44</v>
      </c>
      <c r="C51" s="96">
        <f>D51+E51</f>
        <v>7510400</v>
      </c>
      <c r="D51" s="115">
        <f>8361000-8361000</f>
        <v>0</v>
      </c>
      <c r="E51" s="99">
        <v>7510400</v>
      </c>
      <c r="F51" s="101" t="s">
        <v>72</v>
      </c>
      <c r="G51" s="62"/>
    </row>
    <row r="52" spans="1:6" s="15" customFormat="1" ht="58.5" customHeight="1">
      <c r="A52" s="46">
        <v>19010200</v>
      </c>
      <c r="B52" s="47" t="s">
        <v>80</v>
      </c>
      <c r="C52" s="96">
        <f>D52+E52</f>
        <v>225400</v>
      </c>
      <c r="D52" s="115">
        <f>267000-267000</f>
        <v>0</v>
      </c>
      <c r="E52" s="99">
        <v>225400</v>
      </c>
      <c r="F52" s="101" t="s">
        <v>72</v>
      </c>
    </row>
    <row r="53" spans="1:6" s="15" customFormat="1" ht="111" customHeight="1">
      <c r="A53" s="46">
        <v>19010300</v>
      </c>
      <c r="B53" s="47" t="s">
        <v>99</v>
      </c>
      <c r="C53" s="96">
        <f>D53+E53</f>
        <v>104200</v>
      </c>
      <c r="D53" s="115">
        <f>72000-72000</f>
        <v>0</v>
      </c>
      <c r="E53" s="99">
        <v>104200</v>
      </c>
      <c r="F53" s="101" t="s">
        <v>72</v>
      </c>
    </row>
    <row r="54" spans="1:6" s="15" customFormat="1" ht="105" customHeight="1" hidden="1">
      <c r="A54" s="46">
        <v>19010500</v>
      </c>
      <c r="B54" s="47" t="s">
        <v>54</v>
      </c>
      <c r="C54" s="99"/>
      <c r="D54" s="99"/>
      <c r="E54" s="99" t="s">
        <v>72</v>
      </c>
      <c r="F54" s="101" t="s">
        <v>72</v>
      </c>
    </row>
    <row r="55" spans="1:6" s="20" customFormat="1" ht="58.5" customHeight="1" hidden="1">
      <c r="A55" s="37">
        <v>19050000</v>
      </c>
      <c r="B55" s="38" t="s">
        <v>55</v>
      </c>
      <c r="C55" s="94">
        <f>D55+E55</f>
        <v>0</v>
      </c>
      <c r="D55" s="116"/>
      <c r="E55" s="117"/>
      <c r="F55" s="116"/>
    </row>
    <row r="56" spans="1:6" s="15" customFormat="1" ht="77.25" customHeight="1" hidden="1">
      <c r="A56" s="39">
        <v>19050200</v>
      </c>
      <c r="B56" s="40" t="s">
        <v>56</v>
      </c>
      <c r="C56" s="94">
        <f>D56+E56</f>
        <v>0</v>
      </c>
      <c r="D56" s="118"/>
      <c r="E56" s="119"/>
      <c r="F56" s="118"/>
    </row>
    <row r="57" spans="1:6" s="15" customFormat="1" ht="88.5" customHeight="1" hidden="1">
      <c r="A57" s="39">
        <v>19050300</v>
      </c>
      <c r="B57" s="40" t="s">
        <v>57</v>
      </c>
      <c r="C57" s="94">
        <f>D57+E57</f>
        <v>0</v>
      </c>
      <c r="D57" s="118"/>
      <c r="E57" s="119"/>
      <c r="F57" s="118"/>
    </row>
    <row r="58" spans="1:6" ht="30" customHeight="1">
      <c r="A58" s="4">
        <v>20000000</v>
      </c>
      <c r="B58" s="4" t="s">
        <v>6</v>
      </c>
      <c r="C58" s="94">
        <f>D58+E58</f>
        <v>53416518</v>
      </c>
      <c r="D58" s="95">
        <f>D59+D69+D83</f>
        <v>10596100</v>
      </c>
      <c r="E58" s="95">
        <f>E83+E88</f>
        <v>42820418</v>
      </c>
      <c r="F58" s="95">
        <f>F87</f>
        <v>1000000</v>
      </c>
    </row>
    <row r="59" spans="1:6" ht="55.5" customHeight="1">
      <c r="A59" s="16">
        <v>21000000</v>
      </c>
      <c r="B59" s="1" t="s">
        <v>0</v>
      </c>
      <c r="C59" s="96">
        <f aca="true" t="shared" si="4" ref="C59:C69">D59</f>
        <v>373800</v>
      </c>
      <c r="D59" s="97">
        <f>D60+D62+D63</f>
        <v>373800</v>
      </c>
      <c r="E59" s="97" t="s">
        <v>72</v>
      </c>
      <c r="F59" s="97" t="s">
        <v>72</v>
      </c>
    </row>
    <row r="60" spans="1:6" s="18" customFormat="1" ht="175.5" customHeight="1">
      <c r="A60" s="41">
        <v>21010000</v>
      </c>
      <c r="B60" s="42" t="s">
        <v>95</v>
      </c>
      <c r="C60" s="96">
        <f t="shared" si="4"/>
        <v>175000</v>
      </c>
      <c r="D60" s="104">
        <f>D61</f>
        <v>175000</v>
      </c>
      <c r="E60" s="104" t="s">
        <v>72</v>
      </c>
      <c r="F60" s="104" t="s">
        <v>72</v>
      </c>
    </row>
    <row r="61" spans="1:6" s="17" customFormat="1" ht="87.75" customHeight="1">
      <c r="A61" s="50">
        <v>21010300</v>
      </c>
      <c r="B61" s="48" t="s">
        <v>81</v>
      </c>
      <c r="C61" s="99">
        <f>D61</f>
        <v>175000</v>
      </c>
      <c r="D61" s="102">
        <v>175000</v>
      </c>
      <c r="E61" s="102" t="s">
        <v>72</v>
      </c>
      <c r="F61" s="102" t="s">
        <v>72</v>
      </c>
    </row>
    <row r="62" spans="1:7" s="17" customFormat="1" ht="65.25" customHeight="1" hidden="1">
      <c r="A62" s="41">
        <v>21050000</v>
      </c>
      <c r="B62" s="42" t="s">
        <v>117</v>
      </c>
      <c r="C62" s="112">
        <f>D62</f>
        <v>0</v>
      </c>
      <c r="D62" s="104"/>
      <c r="E62" s="102" t="s">
        <v>72</v>
      </c>
      <c r="F62" s="102" t="s">
        <v>72</v>
      </c>
      <c r="G62" s="19"/>
    </row>
    <row r="63" spans="1:6" s="17" customFormat="1" ht="27.75" customHeight="1">
      <c r="A63" s="16">
        <v>21080000</v>
      </c>
      <c r="B63" s="1" t="s">
        <v>11</v>
      </c>
      <c r="C63" s="96">
        <f t="shared" si="4"/>
        <v>198800</v>
      </c>
      <c r="D63" s="97">
        <f>D65+D66+D67+D68</f>
        <v>198800</v>
      </c>
      <c r="E63" s="97" t="s">
        <v>72</v>
      </c>
      <c r="F63" s="97" t="s">
        <v>72</v>
      </c>
    </row>
    <row r="64" spans="1:6" s="17" customFormat="1" ht="28.5" customHeight="1" hidden="1">
      <c r="A64" s="50">
        <v>21080500</v>
      </c>
      <c r="B64" s="48" t="s">
        <v>11</v>
      </c>
      <c r="C64" s="96">
        <f t="shared" si="4"/>
        <v>0</v>
      </c>
      <c r="D64" s="102"/>
      <c r="E64" s="102"/>
      <c r="F64" s="102"/>
    </row>
    <row r="65" spans="1:6" s="17" customFormat="1" ht="28.5" customHeight="1">
      <c r="A65" s="50">
        <v>21080500</v>
      </c>
      <c r="B65" s="48" t="s">
        <v>11</v>
      </c>
      <c r="C65" s="96">
        <f>D65</f>
        <v>40000</v>
      </c>
      <c r="D65" s="102">
        <v>40000</v>
      </c>
      <c r="E65" s="102" t="s">
        <v>72</v>
      </c>
      <c r="F65" s="102" t="s">
        <v>72</v>
      </c>
    </row>
    <row r="66" spans="1:6" s="17" customFormat="1" ht="151.5" customHeight="1" hidden="1">
      <c r="A66" s="50">
        <v>21080900</v>
      </c>
      <c r="B66" s="48" t="s">
        <v>31</v>
      </c>
      <c r="C66" s="99">
        <f>D66</f>
        <v>0</v>
      </c>
      <c r="D66" s="102"/>
      <c r="E66" s="102" t="s">
        <v>72</v>
      </c>
      <c r="F66" s="102" t="s">
        <v>72</v>
      </c>
    </row>
    <row r="67" spans="1:6" s="17" customFormat="1" ht="52.5" customHeight="1">
      <c r="A67" s="50">
        <v>21081100</v>
      </c>
      <c r="B67" s="75" t="s">
        <v>111</v>
      </c>
      <c r="C67" s="99">
        <f>D67</f>
        <v>58800</v>
      </c>
      <c r="D67" s="102">
        <v>58800</v>
      </c>
      <c r="E67" s="102" t="s">
        <v>72</v>
      </c>
      <c r="F67" s="102" t="s">
        <v>72</v>
      </c>
    </row>
    <row r="68" spans="1:7" s="17" customFormat="1" ht="78" customHeight="1">
      <c r="A68" s="50">
        <v>21081500</v>
      </c>
      <c r="B68" s="69" t="s">
        <v>107</v>
      </c>
      <c r="C68" s="99">
        <f>D68</f>
        <v>100000</v>
      </c>
      <c r="D68" s="102">
        <v>100000</v>
      </c>
      <c r="E68" s="102" t="s">
        <v>72</v>
      </c>
      <c r="F68" s="102" t="s">
        <v>72</v>
      </c>
      <c r="G68" s="69"/>
    </row>
    <row r="69" spans="1:6" ht="60.75" customHeight="1">
      <c r="A69" s="16">
        <v>22000000</v>
      </c>
      <c r="B69" s="1" t="s">
        <v>45</v>
      </c>
      <c r="C69" s="96">
        <f t="shared" si="4"/>
        <v>9952300</v>
      </c>
      <c r="D69" s="97">
        <f>D71+D76+D78</f>
        <v>9952300</v>
      </c>
      <c r="E69" s="97" t="s">
        <v>72</v>
      </c>
      <c r="F69" s="97" t="s">
        <v>72</v>
      </c>
    </row>
    <row r="70" spans="1:6" s="15" customFormat="1" ht="29.25" customHeight="1" hidden="1">
      <c r="A70" s="39">
        <v>22020000</v>
      </c>
      <c r="B70" s="35" t="s">
        <v>19</v>
      </c>
      <c r="C70" s="94">
        <f>D70+E70</f>
        <v>0</v>
      </c>
      <c r="D70" s="111"/>
      <c r="E70" s="120"/>
      <c r="F70" s="120"/>
    </row>
    <row r="71" spans="1:6" s="15" customFormat="1" ht="29.25" customHeight="1">
      <c r="A71" s="22">
        <v>22010000</v>
      </c>
      <c r="B71" s="10" t="s">
        <v>105</v>
      </c>
      <c r="C71" s="112">
        <f aca="true" t="shared" si="5" ref="C71:C82">D71</f>
        <v>5614000</v>
      </c>
      <c r="D71" s="121">
        <f>D73+D72+D74+D75</f>
        <v>5614000</v>
      </c>
      <c r="E71" s="122" t="s">
        <v>72</v>
      </c>
      <c r="F71" s="122" t="s">
        <v>72</v>
      </c>
    </row>
    <row r="72" spans="1:7" s="15" customFormat="1" ht="81.75" customHeight="1">
      <c r="A72" s="46">
        <v>22010300</v>
      </c>
      <c r="B72" s="47" t="s">
        <v>118</v>
      </c>
      <c r="C72" s="99">
        <f>D72</f>
        <v>450000</v>
      </c>
      <c r="D72" s="113">
        <v>450000</v>
      </c>
      <c r="E72" s="123" t="s">
        <v>72</v>
      </c>
      <c r="F72" s="123" t="s">
        <v>72</v>
      </c>
      <c r="G72" s="20"/>
    </row>
    <row r="73" spans="1:7" s="15" customFormat="1" ht="36.75" customHeight="1">
      <c r="A73" s="43">
        <v>22012500</v>
      </c>
      <c r="B73" s="44" t="s">
        <v>104</v>
      </c>
      <c r="C73" s="99">
        <f>D73</f>
        <v>4200000</v>
      </c>
      <c r="D73" s="105">
        <v>4200000</v>
      </c>
      <c r="E73" s="107" t="s">
        <v>72</v>
      </c>
      <c r="F73" s="107" t="s">
        <v>72</v>
      </c>
      <c r="G73" s="80"/>
    </row>
    <row r="74" spans="1:7" s="15" customFormat="1" ht="54.75" customHeight="1">
      <c r="A74" s="46">
        <v>22012600</v>
      </c>
      <c r="B74" s="47" t="s">
        <v>119</v>
      </c>
      <c r="C74" s="99">
        <f>D74</f>
        <v>960000</v>
      </c>
      <c r="D74" s="113">
        <v>960000</v>
      </c>
      <c r="E74" s="107" t="s">
        <v>72</v>
      </c>
      <c r="F74" s="107" t="s">
        <v>72</v>
      </c>
      <c r="G74" s="20"/>
    </row>
    <row r="75" spans="1:7" s="15" customFormat="1" ht="194.25" customHeight="1">
      <c r="A75" s="85">
        <v>22012900</v>
      </c>
      <c r="B75" s="84" t="s">
        <v>120</v>
      </c>
      <c r="C75" s="99">
        <f>D75</f>
        <v>4000</v>
      </c>
      <c r="D75" s="124">
        <v>4000</v>
      </c>
      <c r="E75" s="107" t="s">
        <v>72</v>
      </c>
      <c r="F75" s="107" t="s">
        <v>72</v>
      </c>
      <c r="G75" s="20"/>
    </row>
    <row r="76" spans="1:6" s="51" customFormat="1" ht="83.25" customHeight="1">
      <c r="A76" s="16">
        <v>22080000</v>
      </c>
      <c r="B76" s="1" t="s">
        <v>33</v>
      </c>
      <c r="C76" s="96">
        <f t="shared" si="5"/>
        <v>3800000</v>
      </c>
      <c r="D76" s="96">
        <f>D77</f>
        <v>3800000</v>
      </c>
      <c r="E76" s="97" t="s">
        <v>72</v>
      </c>
      <c r="F76" s="97" t="s">
        <v>72</v>
      </c>
    </row>
    <row r="77" spans="1:6" ht="88.5" customHeight="1">
      <c r="A77" s="13">
        <v>22080400</v>
      </c>
      <c r="B77" s="45" t="s">
        <v>82</v>
      </c>
      <c r="C77" s="99">
        <f t="shared" si="5"/>
        <v>3800000</v>
      </c>
      <c r="D77" s="105">
        <v>3800000</v>
      </c>
      <c r="E77" s="107" t="s">
        <v>72</v>
      </c>
      <c r="F77" s="107" t="s">
        <v>72</v>
      </c>
    </row>
    <row r="78" spans="1:6" s="49" customFormat="1" ht="27.75" customHeight="1">
      <c r="A78" s="2">
        <v>22090000</v>
      </c>
      <c r="B78" s="6" t="s">
        <v>9</v>
      </c>
      <c r="C78" s="96">
        <f t="shared" si="5"/>
        <v>538300</v>
      </c>
      <c r="D78" s="96">
        <f>D79+D80+D81+D82</f>
        <v>538300</v>
      </c>
      <c r="E78" s="98" t="s">
        <v>72</v>
      </c>
      <c r="F78" s="98" t="s">
        <v>72</v>
      </c>
    </row>
    <row r="79" spans="1:6" ht="87.75" customHeight="1">
      <c r="A79" s="13">
        <v>22090100</v>
      </c>
      <c r="B79" s="45" t="s">
        <v>29</v>
      </c>
      <c r="C79" s="99">
        <f t="shared" si="5"/>
        <v>475000</v>
      </c>
      <c r="D79" s="100">
        <v>475000</v>
      </c>
      <c r="E79" s="102" t="s">
        <v>72</v>
      </c>
      <c r="F79" s="102" t="s">
        <v>72</v>
      </c>
    </row>
    <row r="80" spans="1:6" ht="40.5" customHeight="1">
      <c r="A80" s="13">
        <v>22090200</v>
      </c>
      <c r="B80" s="45" t="s">
        <v>87</v>
      </c>
      <c r="C80" s="99">
        <f t="shared" si="5"/>
        <v>3000</v>
      </c>
      <c r="D80" s="100">
        <v>3000</v>
      </c>
      <c r="E80" s="102" t="s">
        <v>72</v>
      </c>
      <c r="F80" s="102" t="s">
        <v>72</v>
      </c>
    </row>
    <row r="81" spans="1:6" ht="115.5" customHeight="1" hidden="1">
      <c r="A81" s="13">
        <v>22090300</v>
      </c>
      <c r="B81" s="45" t="s">
        <v>88</v>
      </c>
      <c r="C81" s="99">
        <f t="shared" si="5"/>
        <v>0</v>
      </c>
      <c r="D81" s="100"/>
      <c r="E81" s="102" t="s">
        <v>72</v>
      </c>
      <c r="F81" s="102" t="s">
        <v>72</v>
      </c>
    </row>
    <row r="82" spans="1:6" ht="87.75" customHeight="1">
      <c r="A82" s="13">
        <v>22090400</v>
      </c>
      <c r="B82" s="45" t="s">
        <v>83</v>
      </c>
      <c r="C82" s="99">
        <f t="shared" si="5"/>
        <v>60300</v>
      </c>
      <c r="D82" s="100">
        <v>60300</v>
      </c>
      <c r="E82" s="102" t="s">
        <v>72</v>
      </c>
      <c r="F82" s="102" t="s">
        <v>72</v>
      </c>
    </row>
    <row r="83" spans="1:6" ht="31.5" customHeight="1">
      <c r="A83" s="16">
        <v>24000000</v>
      </c>
      <c r="B83" s="1" t="s">
        <v>10</v>
      </c>
      <c r="C83" s="96">
        <f>D83+E83</f>
        <v>1350000</v>
      </c>
      <c r="D83" s="97">
        <f>D84+D86</f>
        <v>270000</v>
      </c>
      <c r="E83" s="97">
        <f>E85+E87</f>
        <v>1080000</v>
      </c>
      <c r="F83" s="97">
        <f>F87</f>
        <v>1000000</v>
      </c>
    </row>
    <row r="84" spans="1:6" ht="35.25" customHeight="1">
      <c r="A84" s="13">
        <v>24060300</v>
      </c>
      <c r="B84" s="45" t="s">
        <v>11</v>
      </c>
      <c r="C84" s="99">
        <f>D84</f>
        <v>270000</v>
      </c>
      <c r="D84" s="105">
        <v>270000</v>
      </c>
      <c r="E84" s="105" t="s">
        <v>72</v>
      </c>
      <c r="F84" s="107" t="s">
        <v>72</v>
      </c>
    </row>
    <row r="85" spans="1:6" ht="111.75" customHeight="1">
      <c r="A85" s="13">
        <v>24062100</v>
      </c>
      <c r="B85" s="45" t="s">
        <v>4</v>
      </c>
      <c r="C85" s="99">
        <f aca="true" t="shared" si="6" ref="C85:C93">E85</f>
        <v>80000</v>
      </c>
      <c r="D85" s="105" t="s">
        <v>72</v>
      </c>
      <c r="E85" s="105">
        <v>80000</v>
      </c>
      <c r="F85" s="107" t="s">
        <v>72</v>
      </c>
    </row>
    <row r="86" spans="1:6" ht="269.25" customHeight="1" hidden="1">
      <c r="A86" s="13">
        <v>24062200</v>
      </c>
      <c r="B86" s="76" t="s">
        <v>113</v>
      </c>
      <c r="C86" s="99">
        <f>D86</f>
        <v>0</v>
      </c>
      <c r="D86" s="105"/>
      <c r="E86" s="105" t="s">
        <v>72</v>
      </c>
      <c r="F86" s="107" t="s">
        <v>72</v>
      </c>
    </row>
    <row r="87" spans="1:8" ht="63" customHeight="1">
      <c r="A87" s="13">
        <v>24170000</v>
      </c>
      <c r="B87" s="45" t="s">
        <v>63</v>
      </c>
      <c r="C87" s="99">
        <f t="shared" si="6"/>
        <v>1000000</v>
      </c>
      <c r="D87" s="105" t="s">
        <v>72</v>
      </c>
      <c r="E87" s="105">
        <v>1000000</v>
      </c>
      <c r="F87" s="107">
        <f>E87</f>
        <v>1000000</v>
      </c>
      <c r="H87" s="77"/>
    </row>
    <row r="88" spans="1:7" s="23" customFormat="1" ht="36" customHeight="1">
      <c r="A88" s="16">
        <v>25000000</v>
      </c>
      <c r="B88" s="1" t="s">
        <v>12</v>
      </c>
      <c r="C88" s="96">
        <f t="shared" si="6"/>
        <v>41740418</v>
      </c>
      <c r="D88" s="96" t="s">
        <v>72</v>
      </c>
      <c r="E88" s="96">
        <f>E89</f>
        <v>41740418</v>
      </c>
      <c r="F88" s="97" t="s">
        <v>72</v>
      </c>
      <c r="G88" s="17"/>
    </row>
    <row r="89" spans="1:8" ht="60" customHeight="1">
      <c r="A89" s="16">
        <v>25010000</v>
      </c>
      <c r="B89" s="1" t="s">
        <v>49</v>
      </c>
      <c r="C89" s="96">
        <f t="shared" si="6"/>
        <v>41740418</v>
      </c>
      <c r="D89" s="97" t="s">
        <v>72</v>
      </c>
      <c r="E89" s="96">
        <f>E90+E91+E92+E93</f>
        <v>41740418</v>
      </c>
      <c r="F89" s="97" t="s">
        <v>72</v>
      </c>
      <c r="H89" s="80"/>
    </row>
    <row r="90" spans="1:6" ht="61.5" customHeight="1">
      <c r="A90" s="50">
        <v>25010100</v>
      </c>
      <c r="B90" s="48" t="s">
        <v>46</v>
      </c>
      <c r="C90" s="99">
        <f t="shared" si="6"/>
        <v>38422584</v>
      </c>
      <c r="D90" s="101" t="s">
        <v>72</v>
      </c>
      <c r="E90" s="100">
        <v>38422584</v>
      </c>
      <c r="F90" s="101" t="s">
        <v>72</v>
      </c>
    </row>
    <row r="91" spans="1:6" ht="61.5" customHeight="1" hidden="1">
      <c r="A91" s="50">
        <v>25010200</v>
      </c>
      <c r="B91" s="78" t="s">
        <v>115</v>
      </c>
      <c r="C91" s="99">
        <f t="shared" si="6"/>
        <v>0</v>
      </c>
      <c r="D91" s="101" t="s">
        <v>72</v>
      </c>
      <c r="E91" s="100"/>
      <c r="F91" s="101" t="s">
        <v>72</v>
      </c>
    </row>
    <row r="92" spans="1:6" ht="42" customHeight="1">
      <c r="A92" s="50">
        <v>25010300</v>
      </c>
      <c r="B92" s="48" t="s">
        <v>30</v>
      </c>
      <c r="C92" s="99">
        <f t="shared" si="6"/>
        <v>3221804</v>
      </c>
      <c r="D92" s="101" t="s">
        <v>72</v>
      </c>
      <c r="E92" s="100">
        <v>3221804</v>
      </c>
      <c r="F92" s="101" t="s">
        <v>72</v>
      </c>
    </row>
    <row r="93" spans="1:6" ht="84.75" customHeight="1">
      <c r="A93" s="50">
        <v>25010400</v>
      </c>
      <c r="B93" s="48" t="s">
        <v>50</v>
      </c>
      <c r="C93" s="99">
        <f t="shared" si="6"/>
        <v>96030</v>
      </c>
      <c r="D93" s="101" t="s">
        <v>72</v>
      </c>
      <c r="E93" s="100">
        <v>96030</v>
      </c>
      <c r="F93" s="101" t="s">
        <v>72</v>
      </c>
    </row>
    <row r="94" spans="1:6" ht="36.75" customHeight="1">
      <c r="A94" s="4">
        <v>30000000</v>
      </c>
      <c r="B94" s="5" t="s">
        <v>5</v>
      </c>
      <c r="C94" s="94">
        <f>D94+E94</f>
        <v>66019900</v>
      </c>
      <c r="D94" s="95">
        <f>D95</f>
        <v>19900</v>
      </c>
      <c r="E94" s="95">
        <f>E95+E103</f>
        <v>66000000</v>
      </c>
      <c r="F94" s="95">
        <f>E94</f>
        <v>66000000</v>
      </c>
    </row>
    <row r="95" spans="1:6" s="17" customFormat="1" ht="43.5" customHeight="1">
      <c r="A95" s="16">
        <v>31000000</v>
      </c>
      <c r="B95" s="1" t="s">
        <v>2</v>
      </c>
      <c r="C95" s="96">
        <f>D95+E95</f>
        <v>65019900</v>
      </c>
      <c r="D95" s="96">
        <f>D96+D98</f>
        <v>19900</v>
      </c>
      <c r="E95" s="97">
        <f>E99</f>
        <v>65000000</v>
      </c>
      <c r="F95" s="97">
        <f>F99</f>
        <v>65000000</v>
      </c>
    </row>
    <row r="96" spans="1:6" s="19" customFormat="1" ht="133.5" customHeight="1">
      <c r="A96" s="41">
        <v>31010000</v>
      </c>
      <c r="B96" s="42" t="s">
        <v>65</v>
      </c>
      <c r="C96" s="112">
        <f>D96</f>
        <v>15000</v>
      </c>
      <c r="D96" s="112">
        <f>D97</f>
        <v>15000</v>
      </c>
      <c r="E96" s="104" t="s">
        <v>72</v>
      </c>
      <c r="F96" s="104" t="s">
        <v>72</v>
      </c>
    </row>
    <row r="97" spans="1:6" s="18" customFormat="1" ht="134.25" customHeight="1">
      <c r="A97" s="43">
        <v>31010200</v>
      </c>
      <c r="B97" s="52" t="s">
        <v>34</v>
      </c>
      <c r="C97" s="99">
        <f>D97</f>
        <v>15000</v>
      </c>
      <c r="D97" s="99">
        <v>15000</v>
      </c>
      <c r="E97" s="101" t="s">
        <v>72</v>
      </c>
      <c r="F97" s="101" t="s">
        <v>72</v>
      </c>
    </row>
    <row r="98" spans="1:6" s="19" customFormat="1" ht="50.25" customHeight="1">
      <c r="A98" s="41">
        <v>31020000</v>
      </c>
      <c r="B98" s="53" t="s">
        <v>35</v>
      </c>
      <c r="C98" s="96">
        <f>D98</f>
        <v>4900</v>
      </c>
      <c r="D98" s="112">
        <v>4900</v>
      </c>
      <c r="E98" s="101" t="s">
        <v>72</v>
      </c>
      <c r="F98" s="101" t="s">
        <v>72</v>
      </c>
    </row>
    <row r="99" spans="1:6" s="20" customFormat="1" ht="88.5" customHeight="1">
      <c r="A99" s="22">
        <v>31030000</v>
      </c>
      <c r="B99" s="10" t="s">
        <v>47</v>
      </c>
      <c r="C99" s="96">
        <f>E99</f>
        <v>65000000</v>
      </c>
      <c r="D99" s="121" t="s">
        <v>72</v>
      </c>
      <c r="E99" s="121">
        <v>65000000</v>
      </c>
      <c r="F99" s="121">
        <f>E99</f>
        <v>65000000</v>
      </c>
    </row>
    <row r="100" spans="1:6" s="55" customFormat="1" ht="51" customHeight="1" hidden="1">
      <c r="A100" s="36">
        <v>33000000</v>
      </c>
      <c r="B100" s="54" t="s">
        <v>69</v>
      </c>
      <c r="C100" s="94">
        <f aca="true" t="shared" si="7" ref="C100:C110">D100+E100</f>
        <v>0</v>
      </c>
      <c r="D100" s="125"/>
      <c r="E100" s="125"/>
      <c r="F100" s="125"/>
    </row>
    <row r="101" spans="1:6" s="20" customFormat="1" ht="35.25" customHeight="1" hidden="1">
      <c r="A101" s="37">
        <v>33010000</v>
      </c>
      <c r="B101" s="38" t="s">
        <v>53</v>
      </c>
      <c r="C101" s="94">
        <f t="shared" si="7"/>
        <v>0</v>
      </c>
      <c r="D101" s="117"/>
      <c r="E101" s="117"/>
      <c r="F101" s="117"/>
    </row>
    <row r="102" spans="1:6" ht="135" customHeight="1" hidden="1">
      <c r="A102" s="28">
        <v>33010100</v>
      </c>
      <c r="B102" s="35" t="s">
        <v>64</v>
      </c>
      <c r="C102" s="94">
        <f t="shared" si="7"/>
        <v>0</v>
      </c>
      <c r="D102" s="106"/>
      <c r="E102" s="111"/>
      <c r="F102" s="111"/>
    </row>
    <row r="103" spans="1:6" s="20" customFormat="1" ht="54.75" customHeight="1">
      <c r="A103" s="22">
        <v>33000000</v>
      </c>
      <c r="B103" s="10" t="s">
        <v>89</v>
      </c>
      <c r="C103" s="112">
        <f>E103</f>
        <v>1000000</v>
      </c>
      <c r="D103" s="104" t="s">
        <v>72</v>
      </c>
      <c r="E103" s="121">
        <f>E104</f>
        <v>1000000</v>
      </c>
      <c r="F103" s="121">
        <f>F104</f>
        <v>1000000</v>
      </c>
    </row>
    <row r="104" spans="1:8" s="20" customFormat="1" ht="47.25" customHeight="1">
      <c r="A104" s="22">
        <v>33010000</v>
      </c>
      <c r="B104" s="10" t="s">
        <v>90</v>
      </c>
      <c r="C104" s="112">
        <f>E104</f>
        <v>1000000</v>
      </c>
      <c r="D104" s="104" t="s">
        <v>72</v>
      </c>
      <c r="E104" s="121">
        <f>E105</f>
        <v>1000000</v>
      </c>
      <c r="F104" s="121">
        <f>F105</f>
        <v>1000000</v>
      </c>
      <c r="H104" s="80"/>
    </row>
    <row r="105" spans="1:6" ht="141" customHeight="1">
      <c r="A105" s="13">
        <v>33010100</v>
      </c>
      <c r="B105" s="45" t="s">
        <v>96</v>
      </c>
      <c r="C105" s="99">
        <f>E105</f>
        <v>1000000</v>
      </c>
      <c r="D105" s="102" t="s">
        <v>72</v>
      </c>
      <c r="E105" s="100">
        <v>1000000</v>
      </c>
      <c r="F105" s="105">
        <f>E105</f>
        <v>1000000</v>
      </c>
    </row>
    <row r="106" spans="1:10" ht="38.25" customHeight="1">
      <c r="A106" s="4">
        <v>40000000</v>
      </c>
      <c r="B106" s="5" t="s">
        <v>13</v>
      </c>
      <c r="C106" s="94">
        <f t="shared" si="7"/>
        <v>992765477</v>
      </c>
      <c r="D106" s="95">
        <f>D107</f>
        <v>992765477</v>
      </c>
      <c r="E106" s="95">
        <f>E107</f>
        <v>0</v>
      </c>
      <c r="F106" s="95">
        <f>F107</f>
        <v>0</v>
      </c>
      <c r="G106" s="72">
        <f>D109+D112+D113+D118+D124+D128+D130</f>
        <v>557605377</v>
      </c>
      <c r="J106" s="72"/>
    </row>
    <row r="107" spans="1:7" s="17" customFormat="1" ht="40.5" customHeight="1">
      <c r="A107" s="16">
        <v>41000000</v>
      </c>
      <c r="B107" s="8" t="s">
        <v>14</v>
      </c>
      <c r="C107" s="96">
        <f t="shared" si="7"/>
        <v>992765477</v>
      </c>
      <c r="D107" s="97">
        <f>D108+D110</f>
        <v>992765477</v>
      </c>
      <c r="E107" s="97">
        <f>E110</f>
        <v>0</v>
      </c>
      <c r="F107" s="97">
        <f>F110</f>
        <v>0</v>
      </c>
      <c r="G107" s="73"/>
    </row>
    <row r="108" spans="1:6" s="27" customFormat="1" ht="34.5" customHeight="1">
      <c r="A108" s="41">
        <v>41020000</v>
      </c>
      <c r="B108" s="63" t="s">
        <v>128</v>
      </c>
      <c r="C108" s="96">
        <f>D108</f>
        <v>6841400</v>
      </c>
      <c r="D108" s="104">
        <f>D109</f>
        <v>6841400</v>
      </c>
      <c r="E108" s="122" t="s">
        <v>72</v>
      </c>
      <c r="F108" s="122" t="s">
        <v>72</v>
      </c>
    </row>
    <row r="109" spans="1:6" ht="48" customHeight="1">
      <c r="A109" s="41">
        <v>41020900</v>
      </c>
      <c r="B109" s="63" t="s">
        <v>127</v>
      </c>
      <c r="C109" s="96">
        <f>D109</f>
        <v>6841400</v>
      </c>
      <c r="D109" s="104">
        <v>6841400</v>
      </c>
      <c r="E109" s="122" t="s">
        <v>72</v>
      </c>
      <c r="F109" s="122" t="s">
        <v>72</v>
      </c>
    </row>
    <row r="110" spans="1:7" s="23" customFormat="1" ht="41.25" customHeight="1">
      <c r="A110" s="16">
        <v>41030000</v>
      </c>
      <c r="B110" s="8" t="s">
        <v>15</v>
      </c>
      <c r="C110" s="96">
        <f t="shared" si="7"/>
        <v>985924077</v>
      </c>
      <c r="D110" s="97">
        <f>D112+D113+D118+D119+D120+D122+D128+D130</f>
        <v>985924077</v>
      </c>
      <c r="E110" s="97">
        <f>E122+E132+E129</f>
        <v>0</v>
      </c>
      <c r="F110" s="122">
        <f>F122</f>
        <v>0</v>
      </c>
      <c r="G110" s="29"/>
    </row>
    <row r="111" spans="1:7" s="23" customFormat="1" ht="77.25" customHeight="1" hidden="1">
      <c r="A111" s="16">
        <v>41030300</v>
      </c>
      <c r="B111" s="66" t="s">
        <v>100</v>
      </c>
      <c r="C111" s="99">
        <f>D111</f>
        <v>0</v>
      </c>
      <c r="D111" s="101"/>
      <c r="E111" s="101" t="s">
        <v>72</v>
      </c>
      <c r="F111" s="101" t="s">
        <v>72</v>
      </c>
      <c r="G111" s="29"/>
    </row>
    <row r="112" spans="1:7" ht="152.25" customHeight="1">
      <c r="A112" s="2">
        <v>41030600</v>
      </c>
      <c r="B112" s="56" t="s">
        <v>85</v>
      </c>
      <c r="C112" s="99">
        <f>D112</f>
        <v>276597900</v>
      </c>
      <c r="D112" s="107">
        <v>276597900</v>
      </c>
      <c r="E112" s="107" t="s">
        <v>72</v>
      </c>
      <c r="F112" s="107" t="s">
        <v>72</v>
      </c>
      <c r="G112" s="77"/>
    </row>
    <row r="113" spans="1:6" ht="196.5" customHeight="1">
      <c r="A113" s="57">
        <v>41030800</v>
      </c>
      <c r="B113" s="58" t="s">
        <v>32</v>
      </c>
      <c r="C113" s="99">
        <f>D113</f>
        <v>264008600</v>
      </c>
      <c r="D113" s="107">
        <v>264008600</v>
      </c>
      <c r="E113" s="107" t="s">
        <v>72</v>
      </c>
      <c r="F113" s="107" t="s">
        <v>72</v>
      </c>
    </row>
    <row r="114" spans="1:7" ht="12.75" customHeight="1" hidden="1">
      <c r="A114" s="153">
        <v>41030900</v>
      </c>
      <c r="B114" s="154" t="s">
        <v>97</v>
      </c>
      <c r="C114" s="147">
        <f>D114</f>
        <v>0</v>
      </c>
      <c r="D114" s="158">
        <f>19483500-19483500</f>
        <v>0</v>
      </c>
      <c r="E114" s="158" t="s">
        <v>72</v>
      </c>
      <c r="F114" s="158" t="s">
        <v>72</v>
      </c>
      <c r="G114" s="157"/>
    </row>
    <row r="115" spans="1:7" ht="12.75" customHeight="1" hidden="1">
      <c r="A115" s="153"/>
      <c r="B115" s="155"/>
      <c r="C115" s="148"/>
      <c r="D115" s="158"/>
      <c r="E115" s="158"/>
      <c r="F115" s="158"/>
      <c r="G115" s="157"/>
    </row>
    <row r="116" spans="1:7" ht="69.75" customHeight="1" hidden="1">
      <c r="A116" s="153"/>
      <c r="B116" s="155"/>
      <c r="C116" s="148"/>
      <c r="D116" s="158"/>
      <c r="E116" s="158"/>
      <c r="F116" s="158"/>
      <c r="G116" s="157"/>
    </row>
    <row r="117" spans="1:7" ht="315" customHeight="1" hidden="1">
      <c r="A117" s="153"/>
      <c r="B117" s="156"/>
      <c r="C117" s="149"/>
      <c r="D117" s="158"/>
      <c r="E117" s="158"/>
      <c r="F117" s="158"/>
      <c r="G117" s="157"/>
    </row>
    <row r="118" spans="1:6" ht="107.25" customHeight="1">
      <c r="A118" s="57">
        <v>41031000</v>
      </c>
      <c r="B118" s="7" t="s">
        <v>112</v>
      </c>
      <c r="C118" s="113">
        <f>D118</f>
        <v>271100</v>
      </c>
      <c r="D118" s="107">
        <v>271100</v>
      </c>
      <c r="E118" s="107" t="s">
        <v>72</v>
      </c>
      <c r="F118" s="107" t="s">
        <v>72</v>
      </c>
    </row>
    <row r="119" spans="1:6" s="60" customFormat="1" ht="63.75" customHeight="1">
      <c r="A119" s="59">
        <v>41033900</v>
      </c>
      <c r="B119" s="45" t="s">
        <v>86</v>
      </c>
      <c r="C119" s="105">
        <f>D119</f>
        <v>227234600</v>
      </c>
      <c r="D119" s="107">
        <f>227221700+12900</f>
        <v>227234600</v>
      </c>
      <c r="E119" s="107" t="s">
        <v>72</v>
      </c>
      <c r="F119" s="102" t="s">
        <v>72</v>
      </c>
    </row>
    <row r="120" spans="1:6" ht="61.5" customHeight="1">
      <c r="A120" s="57">
        <v>41034200</v>
      </c>
      <c r="B120" s="7" t="s">
        <v>84</v>
      </c>
      <c r="C120" s="105">
        <f>D120</f>
        <v>207925500</v>
      </c>
      <c r="D120" s="107">
        <v>207925500</v>
      </c>
      <c r="E120" s="107" t="s">
        <v>72</v>
      </c>
      <c r="F120" s="102" t="s">
        <v>72</v>
      </c>
    </row>
    <row r="121" spans="1:6" ht="90" customHeight="1" hidden="1">
      <c r="A121" s="90">
        <v>41034500</v>
      </c>
      <c r="B121" s="91" t="s">
        <v>110</v>
      </c>
      <c r="C121" s="119">
        <f>D121</f>
        <v>0</v>
      </c>
      <c r="D121" s="126"/>
      <c r="E121" s="126" t="s">
        <v>72</v>
      </c>
      <c r="F121" s="118" t="s">
        <v>72</v>
      </c>
    </row>
    <row r="122" spans="1:6" ht="43.5" customHeight="1">
      <c r="A122" s="64">
        <v>41035000</v>
      </c>
      <c r="B122" s="65" t="s">
        <v>98</v>
      </c>
      <c r="C122" s="121">
        <f>D122+E122</f>
        <v>900000</v>
      </c>
      <c r="D122" s="122">
        <f>D124+D125+D126+D127</f>
        <v>900000</v>
      </c>
      <c r="E122" s="122">
        <f>E124+E125</f>
        <v>0</v>
      </c>
      <c r="F122" s="122">
        <f>F124+F129</f>
        <v>0</v>
      </c>
    </row>
    <row r="123" spans="1:6" ht="31.5" customHeight="1">
      <c r="A123" s="64"/>
      <c r="B123" s="67" t="s">
        <v>102</v>
      </c>
      <c r="C123" s="121"/>
      <c r="D123" s="122"/>
      <c r="E123" s="122"/>
      <c r="F123" s="104"/>
    </row>
    <row r="124" spans="1:6" ht="55.5" customHeight="1">
      <c r="A124" s="64"/>
      <c r="B124" s="89" t="s">
        <v>131</v>
      </c>
      <c r="C124" s="113">
        <f aca="true" t="shared" si="8" ref="C124:C129">D124+E124</f>
        <v>900000</v>
      </c>
      <c r="D124" s="123">
        <v>900000</v>
      </c>
      <c r="E124" s="123">
        <v>0</v>
      </c>
      <c r="F124" s="101">
        <f>E124</f>
        <v>0</v>
      </c>
    </row>
    <row r="125" spans="1:6" ht="55.5" customHeight="1" hidden="1">
      <c r="A125" s="57"/>
      <c r="B125" s="92" t="s">
        <v>121</v>
      </c>
      <c r="C125" s="113">
        <f t="shared" si="8"/>
        <v>0</v>
      </c>
      <c r="D125" s="123">
        <v>0</v>
      </c>
      <c r="E125" s="123"/>
      <c r="F125" s="101" t="s">
        <v>72</v>
      </c>
    </row>
    <row r="126" spans="1:6" ht="108.75" customHeight="1" hidden="1">
      <c r="A126" s="57"/>
      <c r="B126" s="92" t="s">
        <v>122</v>
      </c>
      <c r="C126" s="113" t="e">
        <f t="shared" si="8"/>
        <v>#VALUE!</v>
      </c>
      <c r="D126" s="123"/>
      <c r="E126" s="123" t="s">
        <v>72</v>
      </c>
      <c r="F126" s="101" t="s">
        <v>72</v>
      </c>
    </row>
    <row r="127" spans="1:6" ht="108.75" customHeight="1" hidden="1">
      <c r="A127" s="57"/>
      <c r="B127" s="92" t="s">
        <v>123</v>
      </c>
      <c r="C127" s="113" t="e">
        <f t="shared" si="8"/>
        <v>#VALUE!</v>
      </c>
      <c r="D127" s="123"/>
      <c r="E127" s="123" t="s">
        <v>72</v>
      </c>
      <c r="F127" s="101" t="s">
        <v>72</v>
      </c>
    </row>
    <row r="128" spans="1:6" ht="108.75" customHeight="1">
      <c r="A128" s="57">
        <v>41035400</v>
      </c>
      <c r="B128" s="132" t="s">
        <v>130</v>
      </c>
      <c r="C128" s="113">
        <f t="shared" si="8"/>
        <v>1057321</v>
      </c>
      <c r="D128" s="123">
        <v>1057321</v>
      </c>
      <c r="E128" s="123">
        <v>0</v>
      </c>
      <c r="F128" s="101">
        <v>0</v>
      </c>
    </row>
    <row r="129" spans="1:6" ht="171" customHeight="1" hidden="1">
      <c r="A129" s="90">
        <v>41035200</v>
      </c>
      <c r="B129" s="93" t="s">
        <v>129</v>
      </c>
      <c r="C129" s="119">
        <f t="shared" si="8"/>
        <v>0</v>
      </c>
      <c r="D129" s="126"/>
      <c r="E129" s="126">
        <f>442630-442630</f>
        <v>0</v>
      </c>
      <c r="F129" s="118">
        <f>E129</f>
        <v>0</v>
      </c>
    </row>
    <row r="130" spans="1:6" ht="271.5" customHeight="1">
      <c r="A130" s="2">
        <v>41035800</v>
      </c>
      <c r="B130" s="76" t="s">
        <v>132</v>
      </c>
      <c r="C130" s="105">
        <f>D130</f>
        <v>7929056</v>
      </c>
      <c r="D130" s="102">
        <v>7929056</v>
      </c>
      <c r="E130" s="107" t="s">
        <v>72</v>
      </c>
      <c r="F130" s="107" t="s">
        <v>72</v>
      </c>
    </row>
    <row r="131" spans="1:7" ht="186" customHeight="1" hidden="1">
      <c r="A131" s="70">
        <v>41036100</v>
      </c>
      <c r="B131" s="68" t="s">
        <v>106</v>
      </c>
      <c r="C131" s="127">
        <f>D131</f>
        <v>0</v>
      </c>
      <c r="D131" s="128"/>
      <c r="E131" s="129" t="s">
        <v>72</v>
      </c>
      <c r="F131" s="129" t="s">
        <v>72</v>
      </c>
      <c r="G131" s="68"/>
    </row>
    <row r="132" spans="1:7" ht="409.5" customHeight="1" hidden="1">
      <c r="A132" s="2">
        <v>41036600</v>
      </c>
      <c r="B132" s="71" t="s">
        <v>108</v>
      </c>
      <c r="C132" s="105">
        <f>E132</f>
        <v>0</v>
      </c>
      <c r="D132" s="102" t="s">
        <v>72</v>
      </c>
      <c r="E132" s="107"/>
      <c r="F132" s="129" t="s">
        <v>72</v>
      </c>
      <c r="G132" s="68"/>
    </row>
    <row r="133" spans="1:7" ht="97.5" customHeight="1" hidden="1">
      <c r="A133" s="2">
        <v>41037000</v>
      </c>
      <c r="B133" s="74" t="s">
        <v>109</v>
      </c>
      <c r="C133" s="105">
        <f>D133</f>
        <v>0</v>
      </c>
      <c r="D133" s="102"/>
      <c r="E133" s="107" t="s">
        <v>72</v>
      </c>
      <c r="F133" s="107" t="s">
        <v>72</v>
      </c>
      <c r="G133" s="68"/>
    </row>
    <row r="134" spans="1:6" ht="152.25" customHeight="1" hidden="1">
      <c r="A134" s="2">
        <v>41039700</v>
      </c>
      <c r="B134" s="7" t="s">
        <v>101</v>
      </c>
      <c r="C134" s="105">
        <f>D134</f>
        <v>0</v>
      </c>
      <c r="D134" s="107"/>
      <c r="E134" s="107" t="s">
        <v>72</v>
      </c>
      <c r="F134" s="107" t="s">
        <v>72</v>
      </c>
    </row>
    <row r="135" spans="1:6" ht="120" customHeight="1" hidden="1">
      <c r="A135" s="2"/>
      <c r="B135" s="7" t="s">
        <v>1</v>
      </c>
      <c r="C135" s="130"/>
      <c r="D135" s="107"/>
      <c r="E135" s="107"/>
      <c r="F135" s="107"/>
    </row>
    <row r="136" spans="1:6" ht="238.5" customHeight="1" hidden="1">
      <c r="A136" s="2">
        <v>41036600</v>
      </c>
      <c r="B136" s="11" t="s">
        <v>52</v>
      </c>
      <c r="C136" s="131"/>
      <c r="D136" s="107"/>
      <c r="E136" s="107"/>
      <c r="F136" s="107"/>
    </row>
    <row r="137" spans="1:10" ht="52.5" customHeight="1">
      <c r="A137" s="24"/>
      <c r="B137" s="9" t="s">
        <v>70</v>
      </c>
      <c r="C137" s="94">
        <f>D137+E137</f>
        <v>1117430418</v>
      </c>
      <c r="D137" s="94">
        <f>D9+D58+D94</f>
        <v>1000770000</v>
      </c>
      <c r="E137" s="94">
        <f>E58+E94+E9</f>
        <v>116660418</v>
      </c>
      <c r="F137" s="94">
        <f>F58+F94</f>
        <v>67000000</v>
      </c>
      <c r="G137" s="82"/>
      <c r="H137" s="83"/>
      <c r="J137" s="77"/>
    </row>
    <row r="138" spans="1:7" ht="50.25" customHeight="1">
      <c r="A138" s="24"/>
      <c r="B138" s="9" t="s">
        <v>3</v>
      </c>
      <c r="C138" s="94">
        <f>D138+E138</f>
        <v>2110195895</v>
      </c>
      <c r="D138" s="95">
        <f>D137+D106</f>
        <v>1993535477</v>
      </c>
      <c r="E138" s="95">
        <f>E9+E58+E94+E106</f>
        <v>116660418</v>
      </c>
      <c r="F138" s="95">
        <f>F58+F94+F107</f>
        <v>67000000</v>
      </c>
      <c r="G138" s="30"/>
    </row>
    <row r="139" spans="1:6" ht="27.75" customHeight="1">
      <c r="A139" s="25"/>
      <c r="B139" s="12"/>
      <c r="C139" s="12"/>
      <c r="D139" s="26"/>
      <c r="E139" s="26"/>
      <c r="F139" s="26"/>
    </row>
    <row r="140" spans="1:10" s="134" customFormat="1" ht="165.75" customHeight="1">
      <c r="A140" s="142" t="s">
        <v>136</v>
      </c>
      <c r="B140" s="143"/>
      <c r="C140" s="139"/>
      <c r="D140" s="151" t="s">
        <v>133</v>
      </c>
      <c r="E140" s="152"/>
      <c r="F140" s="152"/>
      <c r="G140" s="133"/>
      <c r="H140" s="133"/>
      <c r="J140" s="133"/>
    </row>
    <row r="144" spans="7:10" ht="26.25">
      <c r="G144" s="88"/>
      <c r="H144" s="88"/>
      <c r="I144" s="88"/>
      <c r="J144" s="88"/>
    </row>
  </sheetData>
  <sheetProtection/>
  <mergeCells count="20">
    <mergeCell ref="G1:H1"/>
    <mergeCell ref="A4:F4"/>
    <mergeCell ref="A6:A7"/>
    <mergeCell ref="C1:F1"/>
    <mergeCell ref="C2:F2"/>
    <mergeCell ref="B6:B7"/>
    <mergeCell ref="E6:F6"/>
    <mergeCell ref="C6:C7"/>
    <mergeCell ref="G114:G117"/>
    <mergeCell ref="E114:E117"/>
    <mergeCell ref="F114:F117"/>
    <mergeCell ref="D114:D117"/>
    <mergeCell ref="A140:B140"/>
    <mergeCell ref="D6:D7"/>
    <mergeCell ref="C3:F3"/>
    <mergeCell ref="C114:C117"/>
    <mergeCell ref="B5:E5"/>
    <mergeCell ref="D140:F140"/>
    <mergeCell ref="A114:A117"/>
    <mergeCell ref="B114:B117"/>
  </mergeCells>
  <printOptions horizontalCentered="1"/>
  <pageMargins left="1.1811023622047245" right="0.3937007874015748" top="0.79" bottom="0.63" header="0.3937007874015748" footer="0.3937007874015748"/>
  <pageSetup fitToHeight="100" fitToWidth="1" horizontalDpi="600" verticalDpi="600" orientation="portrait" paperSize="9" scale="40" r:id="rId1"/>
  <rowBreaks count="3" manualBreakCount="3">
    <brk id="40" max="5" man="1"/>
    <brk id="77" max="5" man="1"/>
    <brk id="1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User1</cp:lastModifiedBy>
  <cp:lastPrinted>2017-01-18T07:07:17Z</cp:lastPrinted>
  <dcterms:created xsi:type="dcterms:W3CDTF">2002-03-05T06:38:42Z</dcterms:created>
  <dcterms:modified xsi:type="dcterms:W3CDTF">2017-01-19T12:27:28Z</dcterms:modified>
  <cp:category/>
  <cp:version/>
  <cp:contentType/>
  <cp:contentStatus/>
</cp:coreProperties>
</file>