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45" yWindow="300" windowWidth="12825" windowHeight="10275" activeTab="0"/>
  </bookViews>
  <sheets>
    <sheet name="Лист1" sheetId="1" r:id="rId1"/>
  </sheets>
  <definedNames>
    <definedName name="_xlnm.Print_Area" localSheetId="0">'Лист1'!$A$1:$H$208</definedName>
  </definedNames>
  <calcPr fullCalcOnLoad="1"/>
</workbook>
</file>

<file path=xl/sharedStrings.xml><?xml version="1.0" encoding="utf-8"?>
<sst xmlns="http://schemas.openxmlformats.org/spreadsheetml/2006/main" count="594" uniqueCount="371">
  <si>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</si>
  <si>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</si>
  <si>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</si>
  <si>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</si>
  <si>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</si>
  <si>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</si>
  <si>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</si>
  <si>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</si>
  <si>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</si>
  <si>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</si>
  <si>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</si>
  <si>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</si>
  <si>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</si>
  <si>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</si>
  <si>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</si>
  <si>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</si>
  <si>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</si>
  <si>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</si>
  <si>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</si>
  <si>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</si>
  <si>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</si>
  <si>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</si>
  <si>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</si>
  <si>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</si>
  <si>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</si>
  <si>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</si>
  <si>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</si>
  <si>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</si>
  <si>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</si>
  <si>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</si>
  <si>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</si>
  <si>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</si>
  <si>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</si>
  <si>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</si>
  <si>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</si>
  <si>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</si>
  <si>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</si>
  <si>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</si>
  <si>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</si>
  <si>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</si>
  <si>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</si>
  <si>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</si>
  <si>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</si>
  <si>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</si>
  <si>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</si>
  <si>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</si>
  <si>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</si>
  <si>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</si>
  <si>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</si>
  <si>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</si>
  <si>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</si>
  <si>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</si>
  <si>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</si>
  <si>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</si>
  <si>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1015023</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</si>
  <si>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</si>
  <si>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</si>
  <si>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</si>
  <si>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130110</t>
  </si>
  <si>
    <t>Фінансова підтримка спортивних споруд</t>
  </si>
  <si>
    <t>1015030</t>
  </si>
  <si>
    <t>Фінансова підтримка фізкультурно-спортивного руху</t>
  </si>
  <si>
    <t>1015033</t>
  </si>
  <si>
    <t>130204</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</si>
  <si>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</si>
  <si>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</si>
  <si>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</si>
  <si>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</si>
  <si>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130104</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</si>
  <si>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</si>
  <si>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</si>
  <si>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</si>
  <si>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130112</t>
  </si>
  <si>
    <t>1016330</t>
  </si>
  <si>
    <t>150110</t>
  </si>
  <si>
    <t>Проведення невідкладних відновлювальних робіт, будівництво та реконструкція загальноосвітніх навчальних закладів</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</si>
  <si>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</si>
  <si>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</si>
  <si>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</si>
  <si>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</si>
  <si>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</si>
  <si>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</si>
  <si>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</si>
  <si>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</si>
  <si>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</si>
  <si>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</si>
  <si>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</si>
  <si>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</si>
  <si>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</si>
  <si>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</si>
  <si>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</si>
  <si>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</si>
  <si>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</si>
  <si>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</si>
  <si>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</si>
  <si>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</si>
  <si>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</si>
  <si>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</si>
  <si>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</si>
  <si>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</si>
  <si>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</si>
  <si>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</si>
  <si>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</si>
  <si>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</si>
  <si>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</si>
  <si>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</si>
  <si>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</si>
  <si>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</si>
  <si>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</si>
  <si>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</si>
  <si>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</si>
  <si>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</si>
  <si>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</si>
  <si>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</si>
  <si>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</si>
  <si>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</si>
  <si>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</si>
  <si>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</si>
  <si>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</si>
  <si>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</si>
  <si>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</si>
  <si>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</si>
  <si>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</si>
  <si>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</si>
  <si>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</si>
  <si>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</si>
  <si>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</si>
  <si>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</si>
  <si>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</si>
  <si>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</si>
  <si>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</si>
  <si>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</si>
  <si>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</si>
  <si>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</si>
  <si>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</si>
  <si>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</si>
  <si>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</si>
  <si>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</si>
  <si>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</si>
  <si>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</si>
  <si>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</si>
  <si>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</si>
  <si>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</si>
  <si>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</si>
  <si>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</si>
  <si>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</si>
  <si>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</si>
  <si>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</si>
  <si>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</si>
  <si>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</si>
  <si>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</si>
  <si>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</si>
  <si>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</si>
  <si>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</si>
  <si>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</si>
  <si>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</si>
  <si>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</si>
  <si>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</si>
  <si>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</si>
  <si>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</si>
  <si>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</si>
  <si>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</si>
  <si>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</si>
  <si>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</si>
  <si>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</si>
  <si>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</si>
  <si>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</si>
  <si>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</si>
  <si>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</si>
  <si>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</si>
  <si>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</si>
  <si>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</si>
  <si>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</si>
  <si>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</si>
  <si>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</si>
  <si>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</si>
  <si>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</si>
  <si>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</si>
  <si>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</si>
  <si>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</si>
  <si>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</si>
  <si>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</si>
  <si>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</si>
  <si>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</si>
  <si>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</si>
  <si>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</si>
  <si>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</si>
  <si>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</si>
  <si>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</si>
  <si>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</si>
  <si>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</si>
  <si>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</si>
  <si>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</si>
  <si>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</si>
  <si>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</si>
  <si>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</si>
  <si>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</si>
  <si>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</si>
  <si>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</si>
  <si>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</si>
  <si>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</si>
  <si>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</si>
  <si>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</si>
  <si>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</si>
  <si>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</si>
  <si>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</si>
  <si>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</si>
  <si>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</si>
  <si>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</si>
  <si>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</si>
  <si>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</si>
  <si>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</si>
  <si>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</si>
  <si>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</si>
  <si>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</si>
  <si>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</si>
  <si>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</si>
  <si>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</si>
  <si>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</si>
  <si>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</si>
  <si>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</si>
  <si>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</si>
  <si>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</si>
  <si>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</si>
  <si>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</si>
  <si>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</si>
  <si>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</si>
  <si>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</si>
  <si>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</si>
  <si>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</si>
  <si>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</si>
  <si>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</si>
  <si>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</si>
  <si>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</si>
  <si>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</si>
  <si>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</si>
  <si>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</si>
  <si>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</si>
  <si>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</si>
  <si>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</si>
  <si>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</si>
  <si>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</si>
  <si>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</si>
  <si>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</si>
  <si>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</si>
  <si>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</si>
  <si>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</si>
  <si>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</si>
  <si>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</si>
  <si>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</si>
  <si>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</si>
  <si>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</si>
  <si>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</si>
  <si>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 xml:space="preserve">Про затвердження Програми розвитку  комунального підприємства «Кіноконцертний зал «МИР» </t>
  </si>
  <si>
    <t>Про затвердження Екологічної програми міста Дніпродзержинськ на 2016–2020 роки, рішення міської ради від  25.12.2015 №25-03/VІІ (зі змінами)</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</si>
  <si>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</si>
  <si>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</si>
  <si>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Програма розвитку комунального підприємства "Дніпродзержинське комунальне автотранспортне підприємство 042802" на 2016-2019 роки, рішення міської ради від 25.12.2015 №28-03/VII(зі змінами)</t>
  </si>
  <si>
    <t>Про затвердження Програми розвитку та утримання комунального підприємства Кам"янської міської ради «Інформаційні системи» на 2017–2020 роки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</si>
  <si>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</si>
  <si>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</si>
  <si>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t>
  </si>
  <si>
    <t>Про затвердження Програми розвитку комунального підприємства Кам"янської міської ради "Екосервіс" на 2016-2017 рік", рішення міської ради від 30.09.2016 №364-10/VII</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</si>
  <si>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</si>
  <si>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</si>
  <si>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</si>
  <si>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</si>
  <si>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 xml:space="preserve">Програма соціально-економічного та культурного розвитку міста на 2017 рік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</si>
  <si>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</si>
  <si>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</si>
  <si>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</si>
  <si>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</si>
  <si>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</si>
  <si>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</si>
  <si>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r>
      <t>Код ФКВКБ</t>
    </r>
    <r>
      <rPr>
        <sz val="5"/>
        <rFont val="Times New Roman"/>
        <family val="1"/>
      </rPr>
      <t>4</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</si>
  <si>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</si>
  <si>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</si>
  <si>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</si>
  <si>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</si>
  <si>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</si>
  <si>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</si>
  <si>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</si>
  <si>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</si>
  <si>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</si>
  <si>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</si>
  <si>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</si>
  <si>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Т.Ж.ЗАВГОРОДНЯ</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</si>
  <si>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</si>
  <si>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</si>
  <si>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</si>
  <si>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</si>
  <si>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</si>
  <si>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</si>
  <si>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</si>
  <si>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</si>
  <si>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</si>
  <si>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</si>
  <si>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</si>
  <si>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</si>
  <si>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</si>
  <si>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</si>
  <si>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</si>
  <si>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</si>
  <si>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</si>
  <si>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</si>
  <si>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</si>
  <si>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</si>
  <si>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</si>
  <si>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</si>
  <si>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</si>
  <si>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</si>
  <si>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</si>
  <si>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</si>
  <si>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</si>
  <si>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</si>
  <si>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</si>
  <si>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</si>
  <si>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</si>
  <si>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</si>
  <si>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</si>
  <si>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Про затвердження Програми підтримки та розвитку муніціпального телебачення ТРК "МІС" на 2017-2018 роки від 16.12.2016 №607-12/VII</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</si>
  <si>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</si>
  <si>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</si>
  <si>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</si>
  <si>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</si>
  <si>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</si>
  <si>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</si>
  <si>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</si>
  <si>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</si>
  <si>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</si>
  <si>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</si>
  <si>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</si>
  <si>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</si>
  <si>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</si>
  <si>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</si>
  <si>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</si>
  <si>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</si>
  <si>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</si>
  <si>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Про затвердження Комплексної програми сприяння розвитку підприємництва в м.Дніпродзержинську на 2016–2018 роки, рішення міської ради від 30.10.2015 №1431-67/VІ</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</si>
  <si>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</si>
  <si>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</si>
  <si>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</si>
  <si>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</si>
  <si>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</si>
  <si>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</si>
  <si>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4518603</t>
  </si>
  <si>
    <t>4718605</t>
  </si>
  <si>
    <t>4718606</t>
  </si>
  <si>
    <t>4718801</t>
  </si>
  <si>
    <t>4818802</t>
  </si>
  <si>
    <t>Програма соціально-економічного та культурного розвитку міста на 2017 рік, рішення міської ради від 16.12.2016 №562-12/VII</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</si>
  <si>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t>
  </si>
  <si>
    <t>0118601</t>
  </si>
  <si>
    <t>0318602</t>
  </si>
  <si>
    <t>1418601</t>
  </si>
  <si>
    <t>3118601</t>
  </si>
  <si>
    <t>«Програма розвитку земельних відносин у місті Дніпродзержинськ на 2012-2016 роки» на 2017 рік, рішення міської ради від 28.10.2011 №228-14/VІ (зі змінами)</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</si>
  <si>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</si>
  <si>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</si>
  <si>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</si>
  <si>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</si>
  <si>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</si>
  <si>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</si>
  <si>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</si>
  <si>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</si>
  <si>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</si>
  <si>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</si>
  <si>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 xml:space="preserve">          Додаток 4</t>
  </si>
  <si>
    <t xml:space="preserve">          до розпорядження міського голови</t>
  </si>
  <si>
    <t>Заступник міського голови з питань діяльності виконавчих органів міської ради, керуючий справами виконавчого комітету міської ради</t>
  </si>
  <si>
    <r>
      <t xml:space="preserve">         від </t>
    </r>
    <r>
      <rPr>
        <u val="single"/>
        <sz val="30"/>
        <rFont val="Times New Roman"/>
        <family val="1"/>
      </rPr>
      <t xml:space="preserve">   10.01.2017  </t>
    </r>
    <r>
      <rPr>
        <sz val="30"/>
        <rFont val="Times New Roman"/>
        <family val="1"/>
      </rPr>
      <t xml:space="preserve"> №  </t>
    </r>
    <r>
      <rPr>
        <u val="single"/>
        <sz val="30"/>
        <rFont val="Times New Roman"/>
        <family val="1"/>
      </rPr>
      <t xml:space="preserve">9-р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</si>
</sst>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3">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5"/>
      <name val="Times New Roman"/>
      <family val="1"/>
    </font>
    <font>
      <sz val="16"/>
      <name val="Times New Roman"/>
      <family val="1"/>
    </font>
    <font>
      <sz val="12"/>
      <name val="Arial Cyr"/>
      <family val="0"/>
    </font>
    <font>
      <sz val="14"/>
      <name val="Times New Roman"/>
      <family val="1"/>
    </font>
    <font>
      <i/>
      <sz val="11"/>
      <name val="Times New Roman"/>
      <family val="1"/>
    </font>
    <font>
      <i/>
      <sz val="12"/>
      <name val="Times New Roman"/>
      <family val="1"/>
    </font>
    <font>
      <sz val="24"/>
      <name val="Times New Roman"/>
      <family val="1"/>
    </font>
    <font>
      <sz val="3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lignment vertical="top"/>
      <protection/>
    </xf>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84">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0"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3" fontId="2" fillId="0" borderId="0" xfId="0" applyNumberFormat="1" applyFont="1" applyAlignment="1">
      <alignment vertical="center"/>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3" fontId="2" fillId="0" borderId="10" xfId="0" applyNumberFormat="1" applyFont="1" applyBorder="1" applyAlignment="1">
      <alignment vertical="center" wrapText="1"/>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0" fontId="2" fillId="0" borderId="0" xfId="0" applyFont="1" applyAlignment="1">
      <alignment horizontal="center" vertical="center"/>
    </xf>
    <xf numFmtId="2" fontId="2" fillId="4" borderId="10" xfId="0" applyNumberFormat="1" applyFont="1" applyFill="1" applyBorder="1" applyAlignment="1" quotePrefix="1">
      <alignment vertical="center" wrapText="1"/>
    </xf>
    <xf numFmtId="3" fontId="2" fillId="4" borderId="10" xfId="0" applyNumberFormat="1" applyFont="1" applyFill="1" applyBorder="1" applyAlignment="1">
      <alignment vertical="center" wrapText="1"/>
    </xf>
    <xf numFmtId="3" fontId="2" fillId="24" borderId="10" xfId="0" applyNumberFormat="1" applyFont="1" applyFill="1" applyBorder="1" applyAlignment="1">
      <alignment vertical="center" wrapText="1"/>
    </xf>
    <xf numFmtId="2" fontId="2" fillId="22" borderId="10" xfId="0" applyNumberFormat="1" applyFont="1" applyFill="1" applyBorder="1" applyAlignment="1" quotePrefix="1">
      <alignment vertical="center" wrapText="1"/>
    </xf>
    <xf numFmtId="3" fontId="2" fillId="22" borderId="10" xfId="0" applyNumberFormat="1" applyFont="1" applyFill="1" applyBorder="1" applyAlignment="1">
      <alignment vertical="center" wrapText="1"/>
    </xf>
    <xf numFmtId="2" fontId="2" fillId="24" borderId="10" xfId="0" applyNumberFormat="1" applyFont="1" applyFill="1" applyBorder="1" applyAlignment="1" quotePrefix="1">
      <alignment vertical="center" wrapText="1"/>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4" borderId="10" xfId="0" applyFont="1" applyFill="1" applyBorder="1" applyAlignment="1" quotePrefix="1">
      <alignment horizontal="center" vertical="center" wrapText="1"/>
    </xf>
    <xf numFmtId="0" fontId="2" fillId="4" borderId="10" xfId="0" applyFont="1" applyFill="1" applyBorder="1" applyAlignment="1">
      <alignment horizontal="center" vertical="center" wrapText="1"/>
    </xf>
    <xf numFmtId="2" fontId="2" fillId="4" borderId="10" xfId="0" applyNumberFormat="1"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0" fontId="2" fillId="22" borderId="10" xfId="0" applyFont="1" applyFill="1" applyBorder="1" applyAlignment="1" quotePrefix="1">
      <alignment horizontal="center" vertical="center" wrapText="1"/>
    </xf>
    <xf numFmtId="0" fontId="2" fillId="22" borderId="10" xfId="0" applyFont="1" applyFill="1" applyBorder="1" applyAlignment="1">
      <alignment horizontal="center" vertical="center" wrapText="1"/>
    </xf>
    <xf numFmtId="2" fontId="2" fillId="22" borderId="10" xfId="0" applyNumberFormat="1" applyFont="1" applyFill="1" applyBorder="1" applyAlignment="1">
      <alignment horizontal="center" vertical="center" wrapText="1"/>
    </xf>
    <xf numFmtId="0" fontId="2" fillId="0" borderId="0" xfId="0" applyFont="1" applyAlignment="1">
      <alignment horizontal="left" vertical="center"/>
    </xf>
    <xf numFmtId="3" fontId="2" fillId="22" borderId="0" xfId="0" applyNumberFormat="1" applyFont="1" applyFill="1" applyAlignment="1">
      <alignment vertical="center"/>
    </xf>
    <xf numFmtId="0" fontId="2" fillId="22" borderId="0" xfId="0" applyFont="1" applyFill="1" applyAlignment="1">
      <alignment vertical="center"/>
    </xf>
    <xf numFmtId="3" fontId="4" fillId="0" borderId="10" xfId="0" applyNumberFormat="1" applyFont="1" applyFill="1" applyBorder="1" applyAlignment="1">
      <alignment horizontal="center" vertical="center" wrapText="1"/>
    </xf>
    <xf numFmtId="3" fontId="4" fillId="25"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5" fontId="4" fillId="0" borderId="10" xfId="48" applyNumberFormat="1" applyFont="1" applyFill="1" applyBorder="1" applyAlignment="1">
      <alignment horizontal="center" vertical="top" wrapText="1"/>
      <protection/>
    </xf>
    <xf numFmtId="4"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4" fontId="4" fillId="0" borderId="11" xfId="48" applyNumberFormat="1" applyFont="1" applyFill="1" applyBorder="1" applyAlignment="1">
      <alignment horizontal="center" vertical="center" wrapText="1"/>
      <protection/>
    </xf>
    <xf numFmtId="4" fontId="4" fillId="0" borderId="11" xfId="48" applyNumberFormat="1" applyFont="1" applyFill="1" applyBorder="1" applyAlignment="1">
      <alignment horizontal="right" vertical="center" wrapText="1"/>
      <protection/>
    </xf>
    <xf numFmtId="3" fontId="4" fillId="0" borderId="11" xfId="0" applyNumberFormat="1" applyFont="1" applyFill="1" applyBorder="1" applyAlignment="1" applyProtection="1">
      <alignment horizontal="center" vertical="center" wrapText="1"/>
      <protection/>
    </xf>
    <xf numFmtId="3" fontId="4" fillId="0" borderId="11" xfId="48" applyNumberFormat="1" applyFont="1" applyFill="1" applyBorder="1" applyAlignment="1">
      <alignment vertical="center" wrapText="1"/>
      <protection/>
    </xf>
    <xf numFmtId="3" fontId="2" fillId="0" borderId="10" xfId="0" applyNumberFormat="1" applyFont="1" applyFill="1" applyBorder="1" applyAlignment="1">
      <alignment vertical="center" wrapText="1"/>
    </xf>
    <xf numFmtId="3" fontId="2" fillId="0" borderId="10" xfId="0" applyNumberFormat="1" applyFont="1" applyBorder="1" applyAlignment="1">
      <alignment horizontal="center" vertical="center"/>
    </xf>
    <xf numFmtId="0" fontId="5" fillId="0"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3" fontId="2" fillId="24" borderId="0" xfId="0" applyNumberFormat="1" applyFont="1" applyFill="1" applyBorder="1" applyAlignment="1">
      <alignment vertical="center" wrapText="1"/>
    </xf>
    <xf numFmtId="4" fontId="2" fillId="0" borderId="12" xfId="0" applyNumberFormat="1" applyFont="1" applyBorder="1" applyAlignment="1">
      <alignment/>
    </xf>
    <xf numFmtId="0" fontId="2" fillId="0" borderId="0" xfId="0" applyFont="1" applyBorder="1" applyAlignment="1">
      <alignment horizontal="right" vertical="center"/>
    </xf>
    <xf numFmtId="0" fontId="2" fillId="0" borderId="0" xfId="0" applyFont="1" applyBorder="1" applyAlignment="1">
      <alignment vertical="center"/>
    </xf>
    <xf numFmtId="1" fontId="2" fillId="0" borderId="10" xfId="0" applyNumberFormat="1" applyFont="1" applyBorder="1" applyAlignment="1">
      <alignment horizontal="center" vertical="center"/>
    </xf>
    <xf numFmtId="2" fontId="2" fillId="4" borderId="10" xfId="0" applyNumberFormat="1" applyFont="1" applyFill="1" applyBorder="1" applyAlignment="1" quotePrefix="1">
      <alignment horizontal="left" vertical="center" wrapText="1"/>
    </xf>
    <xf numFmtId="0" fontId="2" fillId="0" borderId="10" xfId="0" applyFont="1" applyBorder="1" applyAlignment="1">
      <alignment horizontal="left" vertical="center" wrapText="1"/>
    </xf>
    <xf numFmtId="2" fontId="2" fillId="22" borderId="10" xfId="0" applyNumberFormat="1" applyFont="1" applyFill="1" applyBorder="1" applyAlignment="1" quotePrefix="1">
      <alignment horizontal="left" vertical="center" wrapText="1"/>
    </xf>
    <xf numFmtId="2" fontId="2" fillId="0" borderId="10" xfId="0" applyNumberFormat="1" applyFont="1" applyBorder="1" applyAlignment="1">
      <alignment horizontal="left" vertical="center" wrapText="1"/>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3"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0" xfId="0" applyNumberFormat="1" applyFont="1" applyFill="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3" fontId="4" fillId="22" borderId="10" xfId="0" applyNumberFormat="1" applyFont="1" applyFill="1" applyBorder="1" applyAlignment="1">
      <alignmen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3" fontId="4" fillId="24" borderId="10" xfId="0" applyNumberFormat="1" applyFont="1" applyFill="1" applyBorder="1" applyAlignment="1">
      <alignment vertical="center" wrapText="1"/>
    </xf>
    <xf numFmtId="2" fontId="4" fillId="22" borderId="10" xfId="0" applyNumberFormat="1" applyFont="1" applyFill="1" applyBorder="1" applyAlignment="1" quotePrefix="1">
      <alignment vertical="center" wrapText="1"/>
    </xf>
    <xf numFmtId="3" fontId="4" fillId="4" borderId="10" xfId="0" applyNumberFormat="1" applyFont="1" applyFill="1" applyBorder="1" applyAlignment="1">
      <alignment horizontal="center" vertical="center" wrapText="1"/>
    </xf>
    <xf numFmtId="0" fontId="4" fillId="24" borderId="10" xfId="0" applyFont="1" applyFill="1" applyBorder="1" applyAlignment="1" quotePrefix="1">
      <alignment horizontal="center" vertical="center" wrapText="1"/>
    </xf>
    <xf numFmtId="0" fontId="4" fillId="24" borderId="10" xfId="0" applyFont="1" applyFill="1" applyBorder="1" applyAlignment="1">
      <alignment horizontal="center" vertical="center" wrapText="1"/>
    </xf>
    <xf numFmtId="2" fontId="4" fillId="24" borderId="10" xfId="0" applyNumberFormat="1" applyFont="1" applyFill="1" applyBorder="1" applyAlignment="1">
      <alignment horizontal="center" vertical="center" wrapText="1"/>
    </xf>
    <xf numFmtId="2" fontId="4" fillId="24" borderId="10" xfId="0" applyNumberFormat="1" applyFont="1" applyFill="1" applyBorder="1" applyAlignment="1" quotePrefix="1">
      <alignment vertical="center" wrapText="1"/>
    </xf>
    <xf numFmtId="3" fontId="4" fillId="24" borderId="10" xfId="0" applyNumberFormat="1" applyFont="1" applyFill="1" applyBorder="1" applyAlignment="1">
      <alignment horizontal="center"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4"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1" fontId="4" fillId="0" borderId="11" xfId="0" applyNumberFormat="1" applyFont="1" applyBorder="1" applyAlignment="1" quotePrefix="1">
      <alignment horizontal="center" vertical="center" wrapText="1"/>
    </xf>
    <xf numFmtId="3" fontId="2" fillId="4" borderId="0" xfId="0" applyNumberFormat="1" applyFont="1" applyFill="1" applyBorder="1" applyAlignment="1">
      <alignment vertical="center" wrapText="1"/>
    </xf>
    <xf numFmtId="2" fontId="2" fillId="24" borderId="10" xfId="0" applyNumberFormat="1" applyFont="1" applyFill="1" applyBorder="1" applyAlignment="1">
      <alignment horizontal="left" vertical="center" wrapText="1"/>
    </xf>
    <xf numFmtId="3" fontId="2" fillId="22" borderId="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2" fontId="2" fillId="24" borderId="10" xfId="0" applyNumberFormat="1" applyFont="1" applyFill="1" applyBorder="1" applyAlignment="1" quotePrefix="1">
      <alignment horizontal="left" vertical="center" wrapText="1"/>
    </xf>
    <xf numFmtId="2" fontId="4" fillId="24" borderId="10" xfId="0" applyNumberFormat="1" applyFont="1" applyFill="1" applyBorder="1" applyAlignment="1" quotePrefix="1">
      <alignment horizontal="left" vertical="center" wrapText="1"/>
    </xf>
    <xf numFmtId="2" fontId="4" fillId="24"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0" fontId="10" fillId="0" borderId="0" xfId="0" applyFont="1" applyAlignment="1">
      <alignment vertical="center"/>
    </xf>
    <xf numFmtId="3" fontId="10" fillId="0" borderId="0" xfId="0" applyNumberFormat="1" applyFont="1" applyBorder="1" applyAlignment="1">
      <alignment vertical="center"/>
    </xf>
    <xf numFmtId="3" fontId="10" fillId="0" borderId="0" xfId="0" applyNumberFormat="1" applyFont="1" applyAlignment="1">
      <alignment vertical="center"/>
    </xf>
    <xf numFmtId="2" fontId="4" fillId="0" borderId="10" xfId="0" applyNumberFormat="1" applyFont="1" applyBorder="1" applyAlignment="1" quotePrefix="1">
      <alignment horizontal="left" vertical="center" wrapText="1"/>
    </xf>
    <xf numFmtId="0" fontId="4" fillId="0" borderId="0" xfId="0" applyFont="1" applyAlignment="1">
      <alignment wrapText="1"/>
    </xf>
    <xf numFmtId="0" fontId="2" fillId="22" borderId="10" xfId="0" applyFont="1" applyFill="1" applyBorder="1" applyAlignment="1">
      <alignment vertical="center"/>
    </xf>
    <xf numFmtId="0" fontId="4" fillId="22"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3" fontId="2" fillId="0" borderId="0" xfId="0" applyNumberFormat="1" applyFont="1" applyFill="1" applyAlignment="1">
      <alignment vertical="center"/>
    </xf>
    <xf numFmtId="0" fontId="2" fillId="0" borderId="0" xfId="0" applyFont="1" applyFill="1" applyAlignment="1">
      <alignment vertical="center"/>
    </xf>
    <xf numFmtId="0" fontId="4" fillId="0" borderId="10" xfId="0" applyFont="1" applyBorder="1" applyAlignment="1">
      <alignment horizontal="left" vertical="center" wrapText="1"/>
    </xf>
    <xf numFmtId="0" fontId="8" fillId="0" borderId="0" xfId="0" applyFont="1" applyBorder="1" applyAlignment="1">
      <alignment horizontal="center" vertical="center"/>
    </xf>
    <xf numFmtId="0" fontId="2" fillId="0" borderId="0" xfId="0" applyFont="1" applyBorder="1" applyAlignment="1">
      <alignment horizontal="center" vertical="center"/>
    </xf>
    <xf numFmtId="2" fontId="2" fillId="24" borderId="10" xfId="0" applyNumberFormat="1" applyFont="1" applyFill="1" applyBorder="1" applyAlignment="1">
      <alignment vertical="center" wrapText="1"/>
    </xf>
    <xf numFmtId="4" fontId="2" fillId="0" borderId="0" xfId="0" applyNumberFormat="1" applyFont="1" applyBorder="1" applyAlignment="1">
      <alignment vertical="center"/>
    </xf>
    <xf numFmtId="0" fontId="11" fillId="0" borderId="0" xfId="0" applyFont="1" applyFill="1" applyAlignment="1">
      <alignment horizontal="right"/>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3" fontId="12" fillId="0" borderId="10" xfId="0" applyNumberFormat="1" applyFont="1" applyFill="1" applyBorder="1" applyAlignment="1" applyProtection="1">
      <alignment horizontal="center" vertical="center" wrapText="1"/>
      <protection/>
    </xf>
    <xf numFmtId="3" fontId="12" fillId="0" borderId="10" xfId="0" applyNumberFormat="1" applyFont="1" applyBorder="1" applyAlignment="1">
      <alignment vertical="center" wrapText="1"/>
    </xf>
    <xf numFmtId="3" fontId="12" fillId="0" borderId="10" xfId="0" applyNumberFormat="1" applyFont="1" applyFill="1" applyBorder="1" applyAlignment="1">
      <alignment vertical="center" wrapText="1"/>
    </xf>
    <xf numFmtId="3" fontId="11" fillId="0" borderId="0" xfId="0" applyNumberFormat="1" applyFont="1" applyFill="1" applyBorder="1" applyAlignment="1">
      <alignment vertical="center" wrapText="1"/>
    </xf>
    <xf numFmtId="3" fontId="11" fillId="0" borderId="0" xfId="0" applyNumberFormat="1" applyFont="1" applyAlignment="1">
      <alignment vertical="center"/>
    </xf>
    <xf numFmtId="0" fontId="11" fillId="0" borderId="0" xfId="0" applyFont="1" applyAlignment="1">
      <alignment vertical="center"/>
    </xf>
    <xf numFmtId="2" fontId="12" fillId="0" borderId="10" xfId="0" applyNumberFormat="1" applyFont="1" applyBorder="1" applyAlignment="1">
      <alignment horizontal="right" vertical="center" wrapText="1"/>
    </xf>
    <xf numFmtId="0" fontId="4" fillId="0" borderId="10" xfId="0" applyFont="1" applyBorder="1" applyAlignment="1">
      <alignment wrapText="1"/>
    </xf>
    <xf numFmtId="2" fontId="12" fillId="0" borderId="10" xfId="0" applyNumberFormat="1" applyFont="1" applyBorder="1" applyAlignment="1">
      <alignment horizontal="left" vertical="center" wrapText="1"/>
    </xf>
    <xf numFmtId="1" fontId="12" fillId="0" borderId="10" xfId="0" applyNumberFormat="1" applyFont="1" applyBorder="1" applyAlignment="1" quotePrefix="1">
      <alignment horizontal="center" vertical="center" wrapText="1"/>
    </xf>
    <xf numFmtId="0" fontId="13" fillId="0" borderId="0" xfId="0" applyFont="1" applyAlignment="1">
      <alignment vertical="center"/>
    </xf>
    <xf numFmtId="0" fontId="13" fillId="0" borderId="0" xfId="0" applyFont="1" applyAlignment="1">
      <alignment horizontal="left" vertical="center"/>
    </xf>
    <xf numFmtId="0" fontId="10" fillId="0" borderId="0" xfId="0" applyFont="1" applyBorder="1" applyAlignment="1">
      <alignment vertical="center"/>
    </xf>
    <xf numFmtId="0" fontId="14" fillId="0" borderId="0" xfId="0" applyFont="1" applyAlignment="1">
      <alignment vertical="center"/>
    </xf>
    <xf numFmtId="2" fontId="4" fillId="0" borderId="11" xfId="0" applyNumberFormat="1" applyFont="1" applyBorder="1" applyAlignment="1">
      <alignment horizontal="left" vertical="center" wrapText="1"/>
    </xf>
    <xf numFmtId="2" fontId="4" fillId="0" borderId="13" xfId="0" applyNumberFormat="1"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xf>
    <xf numFmtId="0" fontId="4" fillId="0" borderId="11"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3" fontId="4" fillId="0" borderId="11" xfId="48" applyNumberFormat="1" applyFont="1" applyFill="1" applyBorder="1" applyAlignment="1">
      <alignment horizontal="center" vertical="center" wrapText="1"/>
      <protection/>
    </xf>
    <xf numFmtId="3" fontId="4" fillId="0" borderId="13" xfId="48" applyNumberFormat="1" applyFont="1" applyFill="1" applyBorder="1" applyAlignment="1">
      <alignment horizontal="center" vertical="center" wrapText="1"/>
      <protection/>
    </xf>
    <xf numFmtId="2" fontId="4" fillId="0" borderId="11" xfId="0" applyNumberFormat="1" applyFont="1" applyBorder="1" applyAlignment="1" quotePrefix="1">
      <alignment horizontal="center" vertical="center" wrapText="1"/>
    </xf>
    <xf numFmtId="2" fontId="4" fillId="0" borderId="13" xfId="0" applyNumberFormat="1" applyFont="1" applyBorder="1" applyAlignment="1" quotePrefix="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4" fillId="0" borderId="0" xfId="0" applyFont="1" applyFill="1" applyAlignment="1" applyProtection="1">
      <alignment horizontal="left" wrapText="1"/>
      <protection locked="0"/>
    </xf>
    <xf numFmtId="0" fontId="13" fillId="0" borderId="0" xfId="0" applyFont="1" applyFill="1" applyAlignment="1" applyProtection="1">
      <alignment horizontal="left" wrapText="1"/>
      <protection locked="0"/>
    </xf>
    <xf numFmtId="3" fontId="4" fillId="0" borderId="14"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2" fontId="4" fillId="0" borderId="14" xfId="0" applyNumberFormat="1" applyFont="1" applyBorder="1" applyAlignment="1">
      <alignment horizontal="left" vertical="center" wrapText="1"/>
    </xf>
    <xf numFmtId="0" fontId="9" fillId="0" borderId="13" xfId="0"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25" borderId="11" xfId="0" applyNumberFormat="1" applyFont="1" applyFill="1" applyBorder="1" applyAlignment="1">
      <alignment horizontal="center" vertical="center" wrapText="1"/>
    </xf>
    <xf numFmtId="3" fontId="4" fillId="25" borderId="13" xfId="0" applyNumberFormat="1" applyFont="1" applyFill="1" applyBorder="1" applyAlignment="1">
      <alignment horizontal="center" vertical="center" wrapText="1"/>
    </xf>
    <xf numFmtId="3" fontId="14" fillId="0" borderId="0" xfId="0" applyNumberFormat="1" applyFont="1" applyAlignment="1">
      <alignment horizontal="right"/>
    </xf>
    <xf numFmtId="0" fontId="0" fillId="0" borderId="0" xfId="0" applyAlignment="1">
      <alignment horizontal="right"/>
    </xf>
    <xf numFmtId="3" fontId="4" fillId="0" borderId="15" xfId="0" applyNumberFormat="1"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68"/>
  <sheetViews>
    <sheetView tabSelected="1" view="pageBreakPreview" zoomScale="50" zoomScaleSheetLayoutView="50" zoomScalePageLayoutView="0" workbookViewId="0" topLeftCell="A1">
      <pane xSplit="4" ySplit="13" topLeftCell="E204" activePane="bottomRight" state="frozen"/>
      <selection pane="topLeft" activeCell="A1" sqref="A1"/>
      <selection pane="topRight" activeCell="E1" sqref="E1"/>
      <selection pane="bottomLeft" activeCell="A13" sqref="A13"/>
      <selection pane="bottomRight" activeCell="E4" sqref="E4"/>
    </sheetView>
  </sheetViews>
  <sheetFormatPr defaultColWidth="9.00390625" defaultRowHeight="12.75"/>
  <cols>
    <col min="1" max="1" width="14.375" style="8" customWidth="1"/>
    <col min="2" max="2" width="11.75390625" style="8" customWidth="1"/>
    <col min="3" max="3" width="12.00390625" style="8" customWidth="1"/>
    <col min="4" max="4" width="44.25390625" style="41" customWidth="1"/>
    <col min="5" max="5" width="63.00390625" style="8" customWidth="1"/>
    <col min="6" max="6" width="14.625" style="8" customWidth="1"/>
    <col min="7" max="7" width="14.25390625" style="8" customWidth="1"/>
    <col min="8" max="8" width="14.875" style="8" customWidth="1"/>
    <col min="9" max="9" width="17.75390625" style="63" customWidth="1"/>
    <col min="10" max="10" width="9.125" style="8" customWidth="1"/>
    <col min="11" max="13" width="11.625" style="8" bestFit="1" customWidth="1"/>
    <col min="14" max="16384" width="9.125" style="8" customWidth="1"/>
  </cols>
  <sheetData>
    <row r="1" spans="1:10" ht="38.25">
      <c r="A1" s="142"/>
      <c r="B1" s="142"/>
      <c r="C1" s="142"/>
      <c r="D1" s="143"/>
      <c r="E1" s="153" t="s">
        <v>367</v>
      </c>
      <c r="F1" s="153"/>
      <c r="G1" s="153"/>
      <c r="H1" s="153"/>
      <c r="I1" s="144"/>
      <c r="J1" s="112"/>
    </row>
    <row r="2" spans="1:10" ht="38.25">
      <c r="A2" s="142"/>
      <c r="B2" s="142"/>
      <c r="C2" s="142"/>
      <c r="D2" s="143"/>
      <c r="E2" s="153" t="s">
        <v>368</v>
      </c>
      <c r="F2" s="153"/>
      <c r="G2" s="153"/>
      <c r="H2" s="153"/>
      <c r="I2" s="144"/>
      <c r="J2" s="112"/>
    </row>
    <row r="3" spans="1:10" ht="38.25">
      <c r="A3" s="142"/>
      <c r="B3" s="142"/>
      <c r="C3" s="142"/>
      <c r="D3" s="143"/>
      <c r="E3" s="153" t="s">
        <v>370</v>
      </c>
      <c r="F3" s="153"/>
      <c r="G3" s="153"/>
      <c r="H3" s="153"/>
      <c r="I3" s="144"/>
      <c r="J3" s="112"/>
    </row>
    <row r="4" spans="1:8" ht="30.75">
      <c r="A4" s="142"/>
      <c r="B4" s="142"/>
      <c r="C4" s="142"/>
      <c r="D4" s="143"/>
      <c r="E4" s="142"/>
      <c r="F4" s="142"/>
      <c r="G4" s="142"/>
      <c r="H4" s="142"/>
    </row>
    <row r="5" spans="1:8" ht="30.75">
      <c r="A5" s="142"/>
      <c r="B5" s="142"/>
      <c r="C5" s="142"/>
      <c r="D5" s="143"/>
      <c r="E5" s="142"/>
      <c r="F5" s="142"/>
      <c r="G5" s="142"/>
      <c r="H5" s="142"/>
    </row>
    <row r="6" spans="1:8" ht="38.25">
      <c r="A6" s="145"/>
      <c r="B6" s="145"/>
      <c r="C6" s="145"/>
      <c r="D6" s="152" t="s">
        <v>366</v>
      </c>
      <c r="E6" s="152"/>
      <c r="F6" s="145"/>
      <c r="G6" s="145"/>
      <c r="H6" s="145"/>
    </row>
    <row r="7" spans="1:9" ht="77.25" customHeight="1">
      <c r="A7" s="160" t="s">
        <v>365</v>
      </c>
      <c r="B7" s="152"/>
      <c r="C7" s="152"/>
      <c r="D7" s="152"/>
      <c r="E7" s="152"/>
      <c r="F7" s="152"/>
      <c r="G7" s="152"/>
      <c r="H7" s="152"/>
      <c r="I7" s="125"/>
    </row>
    <row r="8" spans="1:9" ht="30.75">
      <c r="A8" s="161"/>
      <c r="B8" s="162"/>
      <c r="C8" s="162"/>
      <c r="D8" s="162"/>
      <c r="E8" s="162"/>
      <c r="F8" s="162"/>
      <c r="G8" s="162"/>
      <c r="H8" s="162"/>
      <c r="I8" s="126"/>
    </row>
    <row r="9" spans="8:9" ht="15">
      <c r="H9" s="9" t="s">
        <v>0</v>
      </c>
      <c r="I9" s="62"/>
    </row>
    <row r="10" spans="1:9" s="23" customFormat="1" ht="15" customHeight="1">
      <c r="A10" s="163" t="s">
        <v>273</v>
      </c>
      <c r="B10" s="163" t="s">
        <v>272</v>
      </c>
      <c r="C10" s="163" t="s">
        <v>274</v>
      </c>
      <c r="D10" s="148" t="s">
        <v>270</v>
      </c>
      <c r="E10" s="149" t="s">
        <v>233</v>
      </c>
      <c r="F10" s="149" t="s">
        <v>1</v>
      </c>
      <c r="G10" s="149" t="s">
        <v>3</v>
      </c>
      <c r="H10" s="164" t="s">
        <v>271</v>
      </c>
      <c r="I10" s="58"/>
    </row>
    <row r="11" spans="1:9" s="23" customFormat="1" ht="15" customHeight="1">
      <c r="A11" s="163"/>
      <c r="B11" s="163"/>
      <c r="C11" s="163"/>
      <c r="D11" s="148"/>
      <c r="E11" s="150"/>
      <c r="F11" s="150"/>
      <c r="G11" s="150"/>
      <c r="H11" s="164"/>
      <c r="I11" s="58"/>
    </row>
    <row r="12" spans="1:9" s="23" customFormat="1" ht="15" customHeight="1">
      <c r="A12" s="163"/>
      <c r="B12" s="163"/>
      <c r="C12" s="163"/>
      <c r="D12" s="148"/>
      <c r="E12" s="150"/>
      <c r="F12" s="150"/>
      <c r="G12" s="150"/>
      <c r="H12" s="164"/>
      <c r="I12" s="58"/>
    </row>
    <row r="13" spans="1:9" s="23" customFormat="1" ht="37.5" customHeight="1">
      <c r="A13" s="163"/>
      <c r="B13" s="163"/>
      <c r="C13" s="163"/>
      <c r="D13" s="148"/>
      <c r="E13" s="151"/>
      <c r="F13" s="151"/>
      <c r="G13" s="151"/>
      <c r="H13" s="164"/>
      <c r="I13" s="58"/>
    </row>
    <row r="14" spans="1:9" s="23" customFormat="1" ht="15" customHeight="1">
      <c r="A14" s="10">
        <v>1</v>
      </c>
      <c r="B14" s="10">
        <v>2</v>
      </c>
      <c r="C14" s="10">
        <v>3</v>
      </c>
      <c r="D14" s="66">
        <v>4</v>
      </c>
      <c r="E14" s="10">
        <v>5</v>
      </c>
      <c r="F14" s="10">
        <v>6</v>
      </c>
      <c r="G14" s="11">
        <v>7</v>
      </c>
      <c r="H14" s="11">
        <v>8</v>
      </c>
      <c r="I14" s="59"/>
    </row>
    <row r="15" spans="1:10" ht="21" customHeight="1">
      <c r="A15" s="33" t="s">
        <v>4</v>
      </c>
      <c r="B15" s="34"/>
      <c r="C15" s="35"/>
      <c r="D15" s="65" t="s">
        <v>5</v>
      </c>
      <c r="E15" s="24"/>
      <c r="F15" s="25">
        <f>F16</f>
        <v>609300</v>
      </c>
      <c r="G15" s="25">
        <f>G16</f>
        <v>450000</v>
      </c>
      <c r="H15" s="25">
        <f>F15+G15</f>
        <v>1059300</v>
      </c>
      <c r="I15" s="103"/>
      <c r="J15" s="12"/>
    </row>
    <row r="16" spans="1:10" ht="19.5" customHeight="1">
      <c r="A16" s="36" t="s">
        <v>6</v>
      </c>
      <c r="B16" s="11"/>
      <c r="C16" s="37"/>
      <c r="D16" s="104" t="s">
        <v>225</v>
      </c>
      <c r="E16" s="127"/>
      <c r="F16" s="26">
        <f>F18+F19+F20</f>
        <v>609300</v>
      </c>
      <c r="G16" s="26">
        <f>G18+G19+G20</f>
        <v>450000</v>
      </c>
      <c r="H16" s="26">
        <f aca="true" t="shared" si="0" ref="H16:H69">F16+G16</f>
        <v>1059300</v>
      </c>
      <c r="I16" s="60"/>
      <c r="J16" s="12"/>
    </row>
    <row r="17" spans="1:10" ht="28.5" customHeight="1">
      <c r="A17" s="38" t="s">
        <v>7</v>
      </c>
      <c r="B17" s="39"/>
      <c r="C17" s="40"/>
      <c r="D17" s="67" t="s">
        <v>8</v>
      </c>
      <c r="E17" s="27"/>
      <c r="F17" s="28">
        <f>F18+F19</f>
        <v>400000</v>
      </c>
      <c r="G17" s="28">
        <f>G18+G19</f>
        <v>450000</v>
      </c>
      <c r="H17" s="28">
        <f t="shared" si="0"/>
        <v>850000</v>
      </c>
      <c r="I17" s="105"/>
      <c r="J17" s="12"/>
    </row>
    <row r="18" spans="1:10" ht="51.75" customHeight="1">
      <c r="A18" s="13" t="s">
        <v>9</v>
      </c>
      <c r="B18" s="13">
        <v>7211</v>
      </c>
      <c r="C18" s="14" t="s">
        <v>10</v>
      </c>
      <c r="D18" s="68" t="s">
        <v>321</v>
      </c>
      <c r="E18" s="47" t="s">
        <v>320</v>
      </c>
      <c r="F18" s="15">
        <v>0</v>
      </c>
      <c r="G18" s="56">
        <v>450000</v>
      </c>
      <c r="H18" s="56">
        <f t="shared" si="0"/>
        <v>450000</v>
      </c>
      <c r="I18" s="106"/>
      <c r="J18" s="12"/>
    </row>
    <row r="19" spans="1:10" ht="51" customHeight="1">
      <c r="A19" s="13" t="s">
        <v>11</v>
      </c>
      <c r="B19" s="13">
        <v>7212</v>
      </c>
      <c r="C19" s="14" t="s">
        <v>10</v>
      </c>
      <c r="D19" s="68" t="s">
        <v>322</v>
      </c>
      <c r="E19" s="47" t="s">
        <v>323</v>
      </c>
      <c r="F19" s="15">
        <v>400000</v>
      </c>
      <c r="G19" s="56"/>
      <c r="H19" s="56">
        <f t="shared" si="0"/>
        <v>400000</v>
      </c>
      <c r="I19" s="106"/>
      <c r="J19" s="12"/>
    </row>
    <row r="20" spans="1:10" ht="40.5" customHeight="1">
      <c r="A20" s="13" t="s">
        <v>352</v>
      </c>
      <c r="B20" s="13">
        <v>8601</v>
      </c>
      <c r="C20" s="14" t="s">
        <v>12</v>
      </c>
      <c r="D20" s="79" t="s">
        <v>357</v>
      </c>
      <c r="E20" s="31" t="s">
        <v>290</v>
      </c>
      <c r="F20" s="15">
        <v>209300</v>
      </c>
      <c r="G20" s="56"/>
      <c r="H20" s="56">
        <f t="shared" si="0"/>
        <v>209300</v>
      </c>
      <c r="I20" s="106"/>
      <c r="J20" s="12"/>
    </row>
    <row r="21" spans="1:10" ht="92.25" customHeight="1">
      <c r="A21" s="33" t="s">
        <v>14</v>
      </c>
      <c r="B21" s="34"/>
      <c r="C21" s="35"/>
      <c r="D21" s="65" t="s">
        <v>343</v>
      </c>
      <c r="E21" s="24"/>
      <c r="F21" s="25">
        <f>F22+F26+F30</f>
        <v>9024456</v>
      </c>
      <c r="G21" s="25">
        <f>G22+G26+G30</f>
        <v>160000</v>
      </c>
      <c r="H21" s="25">
        <f t="shared" si="0"/>
        <v>9184456</v>
      </c>
      <c r="I21" s="103"/>
      <c r="J21" s="12"/>
    </row>
    <row r="22" spans="1:10" ht="24" customHeight="1">
      <c r="A22" s="36" t="s">
        <v>283</v>
      </c>
      <c r="B22" s="11"/>
      <c r="C22" s="37"/>
      <c r="D22" s="107" t="s">
        <v>222</v>
      </c>
      <c r="E22" s="29"/>
      <c r="F22" s="26">
        <f>F23+F24+F25</f>
        <v>3288353</v>
      </c>
      <c r="G22" s="26">
        <f>G23+G24+G25</f>
        <v>0</v>
      </c>
      <c r="H22" s="26">
        <f>H23+H24+H25</f>
        <v>3288353</v>
      </c>
      <c r="I22" s="60"/>
      <c r="J22" s="12"/>
    </row>
    <row r="23" spans="1:10" ht="63" customHeight="1">
      <c r="A23" s="13" t="s">
        <v>284</v>
      </c>
      <c r="B23" s="13">
        <v>3240</v>
      </c>
      <c r="C23" s="14" t="s">
        <v>15</v>
      </c>
      <c r="D23" s="68" t="s">
        <v>16</v>
      </c>
      <c r="E23" s="51" t="s">
        <v>246</v>
      </c>
      <c r="F23" s="53">
        <v>60900</v>
      </c>
      <c r="G23" s="56">
        <v>0</v>
      </c>
      <c r="H23" s="56">
        <f t="shared" si="0"/>
        <v>60900</v>
      </c>
      <c r="I23" s="106"/>
      <c r="J23" s="12"/>
    </row>
    <row r="24" spans="1:10" ht="58.5" customHeight="1">
      <c r="A24" s="13" t="s">
        <v>285</v>
      </c>
      <c r="B24" s="13">
        <v>6060</v>
      </c>
      <c r="C24" s="14" t="s">
        <v>17</v>
      </c>
      <c r="D24" s="68" t="s">
        <v>18</v>
      </c>
      <c r="E24" s="48" t="s">
        <v>246</v>
      </c>
      <c r="F24" s="15">
        <v>2400000</v>
      </c>
      <c r="G24" s="56">
        <v>0</v>
      </c>
      <c r="H24" s="56">
        <f t="shared" si="0"/>
        <v>2400000</v>
      </c>
      <c r="I24" s="106"/>
      <c r="J24" s="12"/>
    </row>
    <row r="25" spans="1:10" ht="56.25" customHeight="1">
      <c r="A25" s="13" t="s">
        <v>353</v>
      </c>
      <c r="B25" s="13">
        <v>8602</v>
      </c>
      <c r="C25" s="14" t="s">
        <v>12</v>
      </c>
      <c r="D25" s="68" t="s">
        <v>358</v>
      </c>
      <c r="E25" s="48" t="s">
        <v>244</v>
      </c>
      <c r="F25" s="15">
        <v>827453</v>
      </c>
      <c r="G25" s="56"/>
      <c r="H25" s="56">
        <f t="shared" si="0"/>
        <v>827453</v>
      </c>
      <c r="I25" s="106"/>
      <c r="J25" s="12"/>
    </row>
    <row r="26" spans="1:10" ht="24" customHeight="1">
      <c r="A26" s="36" t="s">
        <v>283</v>
      </c>
      <c r="B26" s="11"/>
      <c r="C26" s="37"/>
      <c r="D26" s="107" t="s">
        <v>223</v>
      </c>
      <c r="E26" s="29"/>
      <c r="F26" s="26">
        <f>SUM(F27:F29)</f>
        <v>2707814</v>
      </c>
      <c r="G26" s="26">
        <f>SUM(G27:G29)</f>
        <v>160000</v>
      </c>
      <c r="H26" s="26">
        <f>F26+G26</f>
        <v>2867814</v>
      </c>
      <c r="I26" s="60"/>
      <c r="J26" s="12"/>
    </row>
    <row r="27" spans="1:10" ht="69" customHeight="1">
      <c r="A27" s="13" t="s">
        <v>284</v>
      </c>
      <c r="B27" s="13">
        <v>3240</v>
      </c>
      <c r="C27" s="14" t="s">
        <v>15</v>
      </c>
      <c r="D27" s="68" t="s">
        <v>16</v>
      </c>
      <c r="E27" s="51" t="s">
        <v>246</v>
      </c>
      <c r="F27" s="52">
        <v>40000</v>
      </c>
      <c r="G27" s="56"/>
      <c r="H27" s="56">
        <f t="shared" si="0"/>
        <v>40000</v>
      </c>
      <c r="I27" s="106"/>
      <c r="J27" s="12"/>
    </row>
    <row r="28" spans="1:10" ht="66.75" customHeight="1">
      <c r="A28" s="13" t="s">
        <v>285</v>
      </c>
      <c r="B28" s="13">
        <v>6060</v>
      </c>
      <c r="C28" s="14" t="s">
        <v>17</v>
      </c>
      <c r="D28" s="68" t="s">
        <v>18</v>
      </c>
      <c r="E28" s="49" t="s">
        <v>246</v>
      </c>
      <c r="F28" s="15">
        <v>2035000</v>
      </c>
      <c r="G28" s="56">
        <v>160000</v>
      </c>
      <c r="H28" s="56">
        <f t="shared" si="0"/>
        <v>2195000</v>
      </c>
      <c r="I28" s="106"/>
      <c r="J28" s="12"/>
    </row>
    <row r="29" spans="1:10" ht="49.5" customHeight="1">
      <c r="A29" s="13" t="s">
        <v>353</v>
      </c>
      <c r="B29" s="13">
        <v>8602</v>
      </c>
      <c r="C29" s="14" t="s">
        <v>12</v>
      </c>
      <c r="D29" s="68" t="s">
        <v>358</v>
      </c>
      <c r="E29" s="48" t="s">
        <v>244</v>
      </c>
      <c r="F29" s="15">
        <v>632814</v>
      </c>
      <c r="G29" s="56"/>
      <c r="H29" s="56">
        <f t="shared" si="0"/>
        <v>632814</v>
      </c>
      <c r="I29" s="106"/>
      <c r="J29" s="12"/>
    </row>
    <row r="30" spans="1:10" ht="27" customHeight="1">
      <c r="A30" s="36" t="s">
        <v>283</v>
      </c>
      <c r="B30" s="11"/>
      <c r="C30" s="37"/>
      <c r="D30" s="107" t="s">
        <v>224</v>
      </c>
      <c r="E30" s="29"/>
      <c r="F30" s="26">
        <f>SUM(F31:F33)</f>
        <v>3028289</v>
      </c>
      <c r="G30" s="26">
        <f>SUM(G31:G33)</f>
        <v>0</v>
      </c>
      <c r="H30" s="26">
        <f t="shared" si="0"/>
        <v>3028289</v>
      </c>
      <c r="I30" s="60"/>
      <c r="J30" s="12"/>
    </row>
    <row r="31" spans="1:10" ht="36" customHeight="1">
      <c r="A31" s="13" t="s">
        <v>284</v>
      </c>
      <c r="B31" s="13">
        <v>3240</v>
      </c>
      <c r="C31" s="14" t="s">
        <v>15</v>
      </c>
      <c r="D31" s="68" t="s">
        <v>16</v>
      </c>
      <c r="E31" s="51" t="s">
        <v>246</v>
      </c>
      <c r="F31" s="53">
        <v>100000</v>
      </c>
      <c r="G31" s="56"/>
      <c r="H31" s="56">
        <f t="shared" si="0"/>
        <v>100000</v>
      </c>
      <c r="I31" s="106"/>
      <c r="J31" s="12"/>
    </row>
    <row r="32" spans="1:10" ht="47.25" customHeight="1">
      <c r="A32" s="13" t="s">
        <v>285</v>
      </c>
      <c r="B32" s="13">
        <v>6060</v>
      </c>
      <c r="C32" s="14" t="s">
        <v>17</v>
      </c>
      <c r="D32" s="68" t="s">
        <v>18</v>
      </c>
      <c r="E32" s="49" t="s">
        <v>246</v>
      </c>
      <c r="F32" s="15">
        <v>2405000</v>
      </c>
      <c r="G32" s="56"/>
      <c r="H32" s="56">
        <f t="shared" si="0"/>
        <v>2405000</v>
      </c>
      <c r="I32" s="106"/>
      <c r="J32" s="12"/>
    </row>
    <row r="33" spans="1:10" ht="54.75" customHeight="1">
      <c r="A33" s="13" t="s">
        <v>353</v>
      </c>
      <c r="B33" s="13">
        <v>8602</v>
      </c>
      <c r="C33" s="14" t="s">
        <v>12</v>
      </c>
      <c r="D33" s="68" t="s">
        <v>358</v>
      </c>
      <c r="E33" s="47" t="s">
        <v>244</v>
      </c>
      <c r="F33" s="15">
        <v>523289</v>
      </c>
      <c r="G33" s="56"/>
      <c r="H33" s="56">
        <f t="shared" si="0"/>
        <v>523289</v>
      </c>
      <c r="I33" s="106"/>
      <c r="J33" s="12"/>
    </row>
    <row r="34" spans="1:10" ht="36.75" customHeight="1">
      <c r="A34" s="70" t="s">
        <v>19</v>
      </c>
      <c r="B34" s="71"/>
      <c r="C34" s="72"/>
      <c r="D34" s="73" t="s">
        <v>279</v>
      </c>
      <c r="E34" s="74"/>
      <c r="F34" s="75">
        <f>F35</f>
        <v>10204200</v>
      </c>
      <c r="G34" s="75">
        <f>G35</f>
        <v>15512100</v>
      </c>
      <c r="H34" s="75">
        <f t="shared" si="0"/>
        <v>25716300</v>
      </c>
      <c r="I34" s="103"/>
      <c r="J34" s="12"/>
    </row>
    <row r="35" spans="1:11" ht="37.5" customHeight="1">
      <c r="A35" s="36" t="s">
        <v>21</v>
      </c>
      <c r="B35" s="11"/>
      <c r="C35" s="37"/>
      <c r="D35" s="107" t="s">
        <v>20</v>
      </c>
      <c r="E35" s="29"/>
      <c r="F35" s="26">
        <f>F36+F37+F38+F39+F40+F41+F42+F44+F45+F46+F48+F49+F51+F52+F61+F62+F65+F66</f>
        <v>10204200</v>
      </c>
      <c r="G35" s="26">
        <f>G36+G37+G38+G39+G40+G41+G42+G44+G45+G47+G48+G49+G51+G52+G61+G62+G65+G66</f>
        <v>15512100</v>
      </c>
      <c r="H35" s="26">
        <f t="shared" si="0"/>
        <v>25716300</v>
      </c>
      <c r="I35" s="60"/>
      <c r="J35" s="12"/>
      <c r="K35" s="12"/>
    </row>
    <row r="36" spans="1:10" ht="39" customHeight="1">
      <c r="A36" s="76" t="s">
        <v>22</v>
      </c>
      <c r="B36" s="76">
        <v>1010</v>
      </c>
      <c r="C36" s="77" t="s">
        <v>23</v>
      </c>
      <c r="D36" s="78" t="s">
        <v>24</v>
      </c>
      <c r="E36" s="174" t="s">
        <v>364</v>
      </c>
      <c r="F36" s="80">
        <v>1773500</v>
      </c>
      <c r="G36" s="81">
        <v>5550000</v>
      </c>
      <c r="H36" s="81">
        <f t="shared" si="0"/>
        <v>7323500</v>
      </c>
      <c r="I36" s="106"/>
      <c r="J36" s="12"/>
    </row>
    <row r="37" spans="1:10" ht="60.75" customHeight="1">
      <c r="A37" s="76" t="s">
        <v>25</v>
      </c>
      <c r="B37" s="76">
        <v>1020</v>
      </c>
      <c r="C37" s="77" t="s">
        <v>26</v>
      </c>
      <c r="D37" s="78" t="s">
        <v>27</v>
      </c>
      <c r="E37" s="175"/>
      <c r="F37" s="80">
        <v>975000</v>
      </c>
      <c r="G37" s="81">
        <v>8900000</v>
      </c>
      <c r="H37" s="81">
        <f t="shared" si="0"/>
        <v>9875000</v>
      </c>
      <c r="I37" s="106"/>
      <c r="J37" s="12"/>
    </row>
    <row r="38" spans="1:10" ht="32.25" customHeight="1" hidden="1">
      <c r="A38" s="76"/>
      <c r="B38" s="76"/>
      <c r="C38" s="77"/>
      <c r="D38" s="78" t="s">
        <v>232</v>
      </c>
      <c r="E38" s="175"/>
      <c r="F38" s="80"/>
      <c r="G38" s="81"/>
      <c r="H38" s="81">
        <f t="shared" si="0"/>
        <v>0</v>
      </c>
      <c r="I38" s="106"/>
      <c r="J38" s="12"/>
    </row>
    <row r="39" spans="1:10" ht="42.75" customHeight="1">
      <c r="A39" s="76" t="s">
        <v>28</v>
      </c>
      <c r="B39" s="76">
        <v>1040</v>
      </c>
      <c r="C39" s="77" t="s">
        <v>29</v>
      </c>
      <c r="D39" s="78" t="s">
        <v>30</v>
      </c>
      <c r="E39" s="175"/>
      <c r="F39" s="80">
        <v>192800</v>
      </c>
      <c r="G39" s="81"/>
      <c r="H39" s="81">
        <f t="shared" si="0"/>
        <v>192800</v>
      </c>
      <c r="I39" s="106"/>
      <c r="J39" s="12"/>
    </row>
    <row r="40" spans="1:10" ht="29.25" customHeight="1" hidden="1">
      <c r="A40" s="76"/>
      <c r="B40" s="76"/>
      <c r="C40" s="77"/>
      <c r="D40" s="78" t="s">
        <v>232</v>
      </c>
      <c r="E40" s="175"/>
      <c r="F40" s="80"/>
      <c r="G40" s="81"/>
      <c r="H40" s="81">
        <f t="shared" si="0"/>
        <v>0</v>
      </c>
      <c r="I40" s="106"/>
      <c r="J40" s="12"/>
    </row>
    <row r="41" spans="1:10" ht="45.75" customHeight="1">
      <c r="A41" s="76" t="s">
        <v>31</v>
      </c>
      <c r="B41" s="76">
        <v>1090</v>
      </c>
      <c r="C41" s="77" t="s">
        <v>32</v>
      </c>
      <c r="D41" s="78" t="s">
        <v>33</v>
      </c>
      <c r="E41" s="175"/>
      <c r="F41" s="80">
        <v>200000</v>
      </c>
      <c r="G41" s="81"/>
      <c r="H41" s="81">
        <f t="shared" si="0"/>
        <v>200000</v>
      </c>
      <c r="I41" s="106"/>
      <c r="J41" s="12"/>
    </row>
    <row r="42" spans="1:10" ht="42" customHeight="1">
      <c r="A42" s="76" t="s">
        <v>34</v>
      </c>
      <c r="B42" s="76">
        <v>1170</v>
      </c>
      <c r="C42" s="77" t="s">
        <v>35</v>
      </c>
      <c r="D42" s="78" t="s">
        <v>36</v>
      </c>
      <c r="E42" s="176"/>
      <c r="F42" s="80">
        <v>305800</v>
      </c>
      <c r="G42" s="81"/>
      <c r="H42" s="81">
        <f t="shared" si="0"/>
        <v>305800</v>
      </c>
      <c r="I42" s="106"/>
      <c r="J42" s="12"/>
    </row>
    <row r="43" spans="1:10" ht="42" customHeight="1">
      <c r="A43" s="82">
        <v>1013140</v>
      </c>
      <c r="B43" s="83"/>
      <c r="C43" s="82"/>
      <c r="D43" s="84" t="s">
        <v>327</v>
      </c>
      <c r="E43" s="82"/>
      <c r="F43" s="85">
        <v>59000</v>
      </c>
      <c r="G43" s="85"/>
      <c r="H43" s="85">
        <f t="shared" si="0"/>
        <v>59000</v>
      </c>
      <c r="I43" s="106"/>
      <c r="J43" s="12"/>
    </row>
    <row r="44" spans="1:13" ht="68.25" customHeight="1">
      <c r="A44" s="76" t="s">
        <v>303</v>
      </c>
      <c r="B44" s="76">
        <v>3141</v>
      </c>
      <c r="C44" s="77" t="s">
        <v>37</v>
      </c>
      <c r="D44" s="78" t="s">
        <v>304</v>
      </c>
      <c r="E44" s="30" t="s">
        <v>282</v>
      </c>
      <c r="F44" s="80">
        <v>59000</v>
      </c>
      <c r="G44" s="81"/>
      <c r="H44" s="81">
        <f t="shared" si="0"/>
        <v>59000</v>
      </c>
      <c r="I44" s="106"/>
      <c r="J44" s="12"/>
      <c r="L44" s="12"/>
      <c r="M44" s="12"/>
    </row>
    <row r="45" spans="1:10" ht="93" customHeight="1">
      <c r="A45" s="76" t="s">
        <v>38</v>
      </c>
      <c r="B45" s="76">
        <v>3160</v>
      </c>
      <c r="C45" s="77" t="s">
        <v>37</v>
      </c>
      <c r="D45" s="115" t="s">
        <v>305</v>
      </c>
      <c r="E45" s="31" t="s">
        <v>350</v>
      </c>
      <c r="F45" s="80">
        <v>3752100</v>
      </c>
      <c r="G45" s="81">
        <v>450000</v>
      </c>
      <c r="H45" s="81">
        <f t="shared" si="0"/>
        <v>4202100</v>
      </c>
      <c r="I45" s="106"/>
      <c r="J45" s="12"/>
    </row>
    <row r="46" spans="1:10" ht="49.5" customHeight="1">
      <c r="A46" s="154" t="s">
        <v>39</v>
      </c>
      <c r="B46" s="154">
        <v>3500</v>
      </c>
      <c r="C46" s="158" t="s">
        <v>37</v>
      </c>
      <c r="D46" s="146" t="s">
        <v>13</v>
      </c>
      <c r="E46" s="156" t="s">
        <v>282</v>
      </c>
      <c r="F46" s="172">
        <v>375900</v>
      </c>
      <c r="G46" s="177"/>
      <c r="H46" s="177">
        <f>F46+G47</f>
        <v>375900</v>
      </c>
      <c r="I46" s="106"/>
      <c r="J46" s="12"/>
    </row>
    <row r="47" spans="1:10" ht="3.75" customHeight="1" hidden="1">
      <c r="A47" s="155"/>
      <c r="B47" s="155"/>
      <c r="C47" s="159"/>
      <c r="D47" s="147"/>
      <c r="E47" s="157"/>
      <c r="F47" s="173"/>
      <c r="G47" s="178"/>
      <c r="H47" s="178"/>
      <c r="I47" s="106"/>
      <c r="J47" s="12"/>
    </row>
    <row r="48" spans="1:10" ht="61.5" customHeight="1">
      <c r="A48" s="154" t="s">
        <v>40</v>
      </c>
      <c r="B48" s="154">
        <v>4030</v>
      </c>
      <c r="C48" s="158" t="s">
        <v>41</v>
      </c>
      <c r="D48" s="146" t="s">
        <v>42</v>
      </c>
      <c r="E48" s="44" t="s">
        <v>281</v>
      </c>
      <c r="F48" s="80">
        <v>700000</v>
      </c>
      <c r="G48" s="81"/>
      <c r="H48" s="81">
        <f t="shared" si="0"/>
        <v>700000</v>
      </c>
      <c r="I48" s="106"/>
      <c r="J48" s="12"/>
    </row>
    <row r="49" spans="1:10" ht="45.75" customHeight="1">
      <c r="A49" s="171"/>
      <c r="B49" s="155"/>
      <c r="C49" s="159"/>
      <c r="D49" s="147"/>
      <c r="E49" s="44" t="s">
        <v>280</v>
      </c>
      <c r="F49" s="80">
        <v>47200</v>
      </c>
      <c r="G49" s="81"/>
      <c r="H49" s="81">
        <f t="shared" si="0"/>
        <v>47200</v>
      </c>
      <c r="I49" s="106"/>
      <c r="J49" s="12"/>
    </row>
    <row r="50" spans="1:10" ht="34.5" customHeight="1">
      <c r="A50" s="82" t="s">
        <v>43</v>
      </c>
      <c r="B50" s="83"/>
      <c r="C50" s="82"/>
      <c r="D50" s="84" t="s">
        <v>44</v>
      </c>
      <c r="E50" s="82"/>
      <c r="F50" s="85">
        <f>F51+F52</f>
        <v>531400</v>
      </c>
      <c r="G50" s="85">
        <f>G51+G52</f>
        <v>0</v>
      </c>
      <c r="H50" s="85">
        <f t="shared" si="0"/>
        <v>531400</v>
      </c>
      <c r="I50" s="105"/>
      <c r="J50" s="12"/>
    </row>
    <row r="51" spans="1:10" ht="45.75" customHeight="1">
      <c r="A51" s="76" t="s">
        <v>45</v>
      </c>
      <c r="B51" s="76">
        <v>5011</v>
      </c>
      <c r="C51" s="77" t="s">
        <v>46</v>
      </c>
      <c r="D51" s="78" t="s">
        <v>324</v>
      </c>
      <c r="E51" s="177" t="s">
        <v>328</v>
      </c>
      <c r="F51" s="80">
        <v>313500</v>
      </c>
      <c r="G51" s="81"/>
      <c r="H51" s="81">
        <f t="shared" si="0"/>
        <v>313500</v>
      </c>
      <c r="I51" s="106"/>
      <c r="J51" s="12"/>
    </row>
    <row r="52" spans="1:10" ht="39" customHeight="1">
      <c r="A52" s="76" t="s">
        <v>47</v>
      </c>
      <c r="B52" s="76">
        <v>5012</v>
      </c>
      <c r="C52" s="77" t="s">
        <v>46</v>
      </c>
      <c r="D52" s="78" t="s">
        <v>48</v>
      </c>
      <c r="E52" s="178"/>
      <c r="F52" s="80">
        <v>217900</v>
      </c>
      <c r="G52" s="81"/>
      <c r="H52" s="81">
        <f t="shared" si="0"/>
        <v>217900</v>
      </c>
      <c r="I52" s="106"/>
      <c r="J52" s="12"/>
    </row>
    <row r="53" spans="1:10" ht="1.5" customHeight="1" hidden="1">
      <c r="A53" s="86" t="s">
        <v>49</v>
      </c>
      <c r="B53" s="82"/>
      <c r="C53" s="83"/>
      <c r="D53" s="87" t="s">
        <v>50</v>
      </c>
      <c r="E53" s="44"/>
      <c r="F53" s="85">
        <f>F54+F55+F56</f>
        <v>0</v>
      </c>
      <c r="G53" s="85"/>
      <c r="H53" s="75">
        <f t="shared" si="0"/>
        <v>0</v>
      </c>
      <c r="I53" s="103"/>
      <c r="J53" s="12"/>
    </row>
    <row r="54" spans="1:10" ht="14.25" customHeight="1" hidden="1">
      <c r="A54" s="76" t="s">
        <v>51</v>
      </c>
      <c r="B54" s="76" t="s">
        <v>52</v>
      </c>
      <c r="C54" s="77" t="s">
        <v>46</v>
      </c>
      <c r="D54" s="78" t="s">
        <v>53</v>
      </c>
      <c r="E54" s="79"/>
      <c r="F54" s="80"/>
      <c r="G54" s="88"/>
      <c r="H54" s="75">
        <f t="shared" si="0"/>
        <v>0</v>
      </c>
      <c r="I54" s="103"/>
      <c r="J54" s="12"/>
    </row>
    <row r="55" spans="1:10" ht="17.25" customHeight="1" hidden="1">
      <c r="A55" s="76" t="s">
        <v>54</v>
      </c>
      <c r="B55" s="76" t="s">
        <v>55</v>
      </c>
      <c r="C55" s="77" t="s">
        <v>46</v>
      </c>
      <c r="D55" s="78" t="s">
        <v>56</v>
      </c>
      <c r="E55" s="79"/>
      <c r="F55" s="80"/>
      <c r="G55" s="88"/>
      <c r="H55" s="75">
        <f t="shared" si="0"/>
        <v>0</v>
      </c>
      <c r="I55" s="103"/>
      <c r="J55" s="12"/>
    </row>
    <row r="56" spans="1:10" ht="21" customHeight="1" hidden="1">
      <c r="A56" s="76" t="s">
        <v>57</v>
      </c>
      <c r="B56" s="76" t="s">
        <v>58</v>
      </c>
      <c r="C56" s="77" t="s">
        <v>46</v>
      </c>
      <c r="D56" s="78" t="s">
        <v>59</v>
      </c>
      <c r="E56" s="79"/>
      <c r="F56" s="80"/>
      <c r="G56" s="88"/>
      <c r="H56" s="75">
        <f t="shared" si="0"/>
        <v>0</v>
      </c>
      <c r="I56" s="103"/>
      <c r="J56" s="12"/>
    </row>
    <row r="57" spans="1:10" ht="23.25" customHeight="1" hidden="1">
      <c r="A57" s="86" t="s">
        <v>60</v>
      </c>
      <c r="B57" s="82"/>
      <c r="C57" s="83"/>
      <c r="D57" s="87" t="s">
        <v>61</v>
      </c>
      <c r="E57" s="89"/>
      <c r="F57" s="85">
        <f>F58</f>
        <v>0</v>
      </c>
      <c r="G57" s="85"/>
      <c r="H57" s="75">
        <f t="shared" si="0"/>
        <v>0</v>
      </c>
      <c r="I57" s="103"/>
      <c r="J57" s="12"/>
    </row>
    <row r="58" spans="1:10" ht="44.25" customHeight="1" hidden="1">
      <c r="A58" s="76" t="s">
        <v>62</v>
      </c>
      <c r="B58" s="76" t="s">
        <v>63</v>
      </c>
      <c r="C58" s="77" t="s">
        <v>46</v>
      </c>
      <c r="D58" s="78" t="s">
        <v>64</v>
      </c>
      <c r="E58" s="79"/>
      <c r="F58" s="80"/>
      <c r="G58" s="88"/>
      <c r="H58" s="75">
        <f t="shared" si="0"/>
        <v>0</v>
      </c>
      <c r="I58" s="103"/>
      <c r="J58" s="12"/>
    </row>
    <row r="59" spans="1:10" ht="48" customHeight="1">
      <c r="A59" s="86" t="s">
        <v>65</v>
      </c>
      <c r="B59" s="82"/>
      <c r="C59" s="83"/>
      <c r="D59" s="87" t="s">
        <v>66</v>
      </c>
      <c r="E59" s="89"/>
      <c r="F59" s="85">
        <f>F60+F61</f>
        <v>22800</v>
      </c>
      <c r="G59" s="85">
        <f>G60+G61</f>
        <v>0</v>
      </c>
      <c r="H59" s="85">
        <f t="shared" si="0"/>
        <v>22800</v>
      </c>
      <c r="I59" s="105"/>
      <c r="J59" s="12"/>
    </row>
    <row r="60" spans="1:10" ht="31.5" hidden="1">
      <c r="A60" s="76" t="s">
        <v>67</v>
      </c>
      <c r="B60" s="76" t="s">
        <v>68</v>
      </c>
      <c r="C60" s="77" t="s">
        <v>46</v>
      </c>
      <c r="D60" s="78" t="s">
        <v>69</v>
      </c>
      <c r="E60" s="79"/>
      <c r="F60" s="80"/>
      <c r="G60" s="88"/>
      <c r="H60" s="75">
        <f t="shared" si="0"/>
        <v>0</v>
      </c>
      <c r="I60" s="103"/>
      <c r="J60" s="12"/>
    </row>
    <row r="61" spans="1:10" ht="42.75" customHeight="1">
      <c r="A61" s="76" t="s">
        <v>51</v>
      </c>
      <c r="B61" s="76">
        <v>5022</v>
      </c>
      <c r="C61" s="77" t="s">
        <v>46</v>
      </c>
      <c r="D61" s="78" t="s">
        <v>70</v>
      </c>
      <c r="E61" s="177" t="s">
        <v>328</v>
      </c>
      <c r="F61" s="80">
        <v>22800</v>
      </c>
      <c r="G61" s="81"/>
      <c r="H61" s="81">
        <f t="shared" si="0"/>
        <v>22800</v>
      </c>
      <c r="I61" s="106"/>
      <c r="J61" s="12"/>
    </row>
    <row r="62" spans="1:10" ht="78.75" customHeight="1">
      <c r="A62" s="76" t="s">
        <v>326</v>
      </c>
      <c r="B62" s="76">
        <v>5061</v>
      </c>
      <c r="C62" s="77" t="s">
        <v>46</v>
      </c>
      <c r="D62" s="78" t="s">
        <v>325</v>
      </c>
      <c r="E62" s="178"/>
      <c r="F62" s="80">
        <v>1268700</v>
      </c>
      <c r="G62" s="81"/>
      <c r="H62" s="81">
        <f t="shared" si="0"/>
        <v>1268700</v>
      </c>
      <c r="I62" s="106"/>
      <c r="J62" s="12"/>
    </row>
    <row r="63" spans="1:10" ht="15" customHeight="1" hidden="1">
      <c r="A63" s="76" t="s">
        <v>71</v>
      </c>
      <c r="B63" s="76" t="s">
        <v>72</v>
      </c>
      <c r="C63" s="77" t="s">
        <v>46</v>
      </c>
      <c r="D63" s="78" t="s">
        <v>13</v>
      </c>
      <c r="E63" s="44"/>
      <c r="F63" s="80"/>
      <c r="G63" s="81"/>
      <c r="H63" s="81">
        <f t="shared" si="0"/>
        <v>0</v>
      </c>
      <c r="I63" s="106"/>
      <c r="J63" s="12"/>
    </row>
    <row r="64" spans="1:10" ht="27.75" customHeight="1" hidden="1">
      <c r="A64" s="76" t="s">
        <v>73</v>
      </c>
      <c r="B64" s="76" t="s">
        <v>74</v>
      </c>
      <c r="C64" s="77" t="s">
        <v>26</v>
      </c>
      <c r="D64" s="78" t="s">
        <v>75</v>
      </c>
      <c r="E64" s="55" t="s">
        <v>267</v>
      </c>
      <c r="F64" s="80">
        <v>0</v>
      </c>
      <c r="G64" s="81">
        <v>0</v>
      </c>
      <c r="H64" s="81">
        <f t="shared" si="0"/>
        <v>0</v>
      </c>
      <c r="I64" s="106"/>
      <c r="J64" s="12"/>
    </row>
    <row r="65" spans="1:10" ht="41.25" customHeight="1">
      <c r="A65" s="76" t="s">
        <v>76</v>
      </c>
      <c r="B65" s="76">
        <v>7470</v>
      </c>
      <c r="C65" s="77" t="s">
        <v>77</v>
      </c>
      <c r="D65" s="78" t="s">
        <v>341</v>
      </c>
      <c r="E65" s="30" t="s">
        <v>253</v>
      </c>
      <c r="F65" s="31"/>
      <c r="G65" s="81">
        <v>550000</v>
      </c>
      <c r="H65" s="81">
        <f t="shared" si="0"/>
        <v>550000</v>
      </c>
      <c r="I65" s="106"/>
      <c r="J65" s="12"/>
    </row>
    <row r="66" spans="1:10" ht="50.25" customHeight="1">
      <c r="A66" s="76" t="s">
        <v>78</v>
      </c>
      <c r="B66" s="76">
        <v>9110</v>
      </c>
      <c r="C66" s="77" t="s">
        <v>79</v>
      </c>
      <c r="D66" s="78" t="s">
        <v>80</v>
      </c>
      <c r="E66" s="31" t="s">
        <v>254</v>
      </c>
      <c r="F66" s="80">
        <v>0</v>
      </c>
      <c r="G66" s="81">
        <v>62100</v>
      </c>
      <c r="H66" s="81">
        <f t="shared" si="0"/>
        <v>62100</v>
      </c>
      <c r="I66" s="106"/>
      <c r="J66" s="12"/>
    </row>
    <row r="67" spans="1:10" ht="27" customHeight="1">
      <c r="A67" s="70" t="s">
        <v>81</v>
      </c>
      <c r="B67" s="71"/>
      <c r="C67" s="72"/>
      <c r="D67" s="73" t="s">
        <v>240</v>
      </c>
      <c r="E67" s="74"/>
      <c r="F67" s="90">
        <f>F68</f>
        <v>35487216</v>
      </c>
      <c r="G67" s="90">
        <f>G68</f>
        <v>14260000</v>
      </c>
      <c r="H67" s="75">
        <f t="shared" si="0"/>
        <v>49747216</v>
      </c>
      <c r="I67" s="103"/>
      <c r="J67" s="12"/>
    </row>
    <row r="68" spans="1:10" ht="40.5" customHeight="1">
      <c r="A68" s="91" t="s">
        <v>82</v>
      </c>
      <c r="B68" s="92"/>
      <c r="C68" s="93"/>
      <c r="D68" s="108" t="s">
        <v>226</v>
      </c>
      <c r="E68" s="94"/>
      <c r="F68" s="95">
        <f>F70+F71+F72+F73+F74+F75+F77+F78+F79+F80+F82+F83+F84+F85+F87+F88+F89+F90</f>
        <v>35487216</v>
      </c>
      <c r="G68" s="95">
        <f>G70+G71+G72+G73+G74+G75+G77+G78+G79+G80+G82+G83+G84+G85+G87+G88+G89+G90</f>
        <v>14260000</v>
      </c>
      <c r="H68" s="88">
        <f t="shared" si="0"/>
        <v>49747216</v>
      </c>
      <c r="I68" s="60"/>
      <c r="J68" s="12"/>
    </row>
    <row r="69" spans="1:10" ht="35.25" customHeight="1" hidden="1">
      <c r="A69" s="154" t="s">
        <v>83</v>
      </c>
      <c r="B69" s="154">
        <v>2010</v>
      </c>
      <c r="C69" s="158" t="s">
        <v>84</v>
      </c>
      <c r="D69" s="146" t="s">
        <v>315</v>
      </c>
      <c r="E69" s="79"/>
      <c r="F69" s="80"/>
      <c r="G69" s="88"/>
      <c r="H69" s="75">
        <f t="shared" si="0"/>
        <v>0</v>
      </c>
      <c r="I69" s="103"/>
      <c r="J69" s="12"/>
    </row>
    <row r="70" spans="1:10" ht="37.5" customHeight="1">
      <c r="A70" s="155"/>
      <c r="B70" s="155"/>
      <c r="C70" s="159"/>
      <c r="D70" s="147"/>
      <c r="E70" s="179" t="s">
        <v>241</v>
      </c>
      <c r="F70" s="30">
        <v>120000</v>
      </c>
      <c r="G70" s="30">
        <v>637970</v>
      </c>
      <c r="H70" s="81">
        <f aca="true" t="shared" si="1" ref="H70:H102">F70+G70</f>
        <v>757970</v>
      </c>
      <c r="I70" s="106"/>
      <c r="J70" s="12"/>
    </row>
    <row r="71" spans="1:10" ht="63" customHeight="1">
      <c r="A71" s="76" t="s">
        <v>85</v>
      </c>
      <c r="B71" s="76">
        <v>2030</v>
      </c>
      <c r="C71" s="77" t="s">
        <v>86</v>
      </c>
      <c r="D71" s="78" t="s">
        <v>316</v>
      </c>
      <c r="E71" s="180"/>
      <c r="F71" s="46">
        <v>3000</v>
      </c>
      <c r="G71" s="81"/>
      <c r="H71" s="81">
        <f t="shared" si="1"/>
        <v>3000</v>
      </c>
      <c r="I71" s="106"/>
      <c r="J71" s="12"/>
    </row>
    <row r="72" spans="1:10" ht="64.5" customHeight="1">
      <c r="A72" s="76" t="s">
        <v>87</v>
      </c>
      <c r="B72" s="76">
        <v>2140</v>
      </c>
      <c r="C72" s="77" t="s">
        <v>88</v>
      </c>
      <c r="D72" s="78" t="s">
        <v>317</v>
      </c>
      <c r="E72" s="45" t="s">
        <v>242</v>
      </c>
      <c r="F72" s="46">
        <v>500000</v>
      </c>
      <c r="G72" s="81"/>
      <c r="H72" s="81">
        <f t="shared" si="1"/>
        <v>500000</v>
      </c>
      <c r="I72" s="106"/>
      <c r="J72" s="12"/>
    </row>
    <row r="73" spans="1:10" ht="57" customHeight="1">
      <c r="A73" s="154" t="s">
        <v>89</v>
      </c>
      <c r="B73" s="154">
        <v>2180</v>
      </c>
      <c r="C73" s="158" t="s">
        <v>90</v>
      </c>
      <c r="D73" s="146" t="s">
        <v>318</v>
      </c>
      <c r="E73" s="45" t="s">
        <v>241</v>
      </c>
      <c r="F73" s="46">
        <v>182995</v>
      </c>
      <c r="G73" s="44">
        <v>4064800</v>
      </c>
      <c r="H73" s="81">
        <f t="shared" si="1"/>
        <v>4247795</v>
      </c>
      <c r="I73" s="106"/>
      <c r="J73" s="12"/>
    </row>
    <row r="74" spans="1:10" ht="71.25" customHeight="1">
      <c r="A74" s="155"/>
      <c r="B74" s="155"/>
      <c r="C74" s="159"/>
      <c r="D74" s="147"/>
      <c r="E74" s="46" t="s">
        <v>243</v>
      </c>
      <c r="F74" s="46">
        <v>2423179</v>
      </c>
      <c r="G74" s="44"/>
      <c r="H74" s="81">
        <f t="shared" si="1"/>
        <v>2423179</v>
      </c>
      <c r="I74" s="106"/>
      <c r="J74" s="12"/>
    </row>
    <row r="75" spans="1:10" ht="57" customHeight="1">
      <c r="A75" s="76" t="s">
        <v>92</v>
      </c>
      <c r="B75" s="76">
        <v>2220</v>
      </c>
      <c r="C75" s="77" t="s">
        <v>91</v>
      </c>
      <c r="D75" s="78" t="s">
        <v>319</v>
      </c>
      <c r="E75" s="45" t="s">
        <v>241</v>
      </c>
      <c r="F75" s="46">
        <v>7610575</v>
      </c>
      <c r="G75" s="44">
        <v>2297230</v>
      </c>
      <c r="H75" s="81">
        <f t="shared" si="1"/>
        <v>9907805</v>
      </c>
      <c r="I75" s="106"/>
      <c r="J75" s="12"/>
    </row>
    <row r="76" spans="1:10" ht="244.5" customHeight="1">
      <c r="A76" s="86" t="s">
        <v>93</v>
      </c>
      <c r="B76" s="82"/>
      <c r="C76" s="83"/>
      <c r="D76" s="87" t="s">
        <v>275</v>
      </c>
      <c r="E76" s="89"/>
      <c r="F76" s="85">
        <f>F77+F78+F79+F80</f>
        <v>15000000</v>
      </c>
      <c r="G76" s="85">
        <f>G77+G78+G79+G80</f>
        <v>100000</v>
      </c>
      <c r="H76" s="85">
        <f t="shared" si="1"/>
        <v>15100000</v>
      </c>
      <c r="I76" s="105"/>
      <c r="J76" s="12"/>
    </row>
    <row r="77" spans="1:10" ht="271.5" customHeight="1">
      <c r="A77" s="76" t="s">
        <v>94</v>
      </c>
      <c r="B77" s="76">
        <v>3031</v>
      </c>
      <c r="C77" s="77" t="s">
        <v>95</v>
      </c>
      <c r="D77" s="116" t="s">
        <v>308</v>
      </c>
      <c r="E77" s="169" t="s">
        <v>235</v>
      </c>
      <c r="F77" s="80">
        <v>0</v>
      </c>
      <c r="G77" s="81">
        <v>100000</v>
      </c>
      <c r="H77" s="81">
        <f t="shared" si="1"/>
        <v>100000</v>
      </c>
      <c r="I77" s="106"/>
      <c r="J77" s="12"/>
    </row>
    <row r="78" spans="1:10" ht="60" customHeight="1">
      <c r="A78" s="76" t="s">
        <v>96</v>
      </c>
      <c r="B78" s="76">
        <v>3035</v>
      </c>
      <c r="C78" s="77" t="s">
        <v>97</v>
      </c>
      <c r="D78" s="78" t="s">
        <v>98</v>
      </c>
      <c r="E78" s="167"/>
      <c r="F78" s="80">
        <v>11000000</v>
      </c>
      <c r="G78" s="81"/>
      <c r="H78" s="81">
        <f t="shared" si="1"/>
        <v>11000000</v>
      </c>
      <c r="I78" s="106"/>
      <c r="J78" s="12"/>
    </row>
    <row r="79" spans="1:10" ht="60" customHeight="1">
      <c r="A79" s="76" t="s">
        <v>99</v>
      </c>
      <c r="B79" s="76">
        <v>3037</v>
      </c>
      <c r="C79" s="77" t="s">
        <v>97</v>
      </c>
      <c r="D79" s="78" t="s">
        <v>100</v>
      </c>
      <c r="E79" s="167"/>
      <c r="F79" s="80">
        <v>1000000</v>
      </c>
      <c r="G79" s="81"/>
      <c r="H79" s="81">
        <f t="shared" si="1"/>
        <v>1000000</v>
      </c>
      <c r="I79" s="106"/>
      <c r="J79" s="12"/>
    </row>
    <row r="80" spans="1:10" ht="59.25" customHeight="1">
      <c r="A80" s="76" t="s">
        <v>101</v>
      </c>
      <c r="B80" s="76">
        <v>3038</v>
      </c>
      <c r="C80" s="77" t="s">
        <v>97</v>
      </c>
      <c r="D80" s="78" t="s">
        <v>102</v>
      </c>
      <c r="E80" s="168"/>
      <c r="F80" s="80">
        <v>3000000</v>
      </c>
      <c r="G80" s="81"/>
      <c r="H80" s="81">
        <f t="shared" si="1"/>
        <v>3000000</v>
      </c>
      <c r="I80" s="106"/>
      <c r="J80" s="12"/>
    </row>
    <row r="81" spans="1:10" ht="43.5" customHeight="1">
      <c r="A81" s="86" t="s">
        <v>103</v>
      </c>
      <c r="B81" s="82"/>
      <c r="C81" s="83"/>
      <c r="D81" s="84" t="s">
        <v>227</v>
      </c>
      <c r="E81" s="96"/>
      <c r="F81" s="85">
        <f>F82+F83</f>
        <v>177500</v>
      </c>
      <c r="G81" s="85">
        <f>G82+G83</f>
        <v>0</v>
      </c>
      <c r="H81" s="85">
        <f t="shared" si="1"/>
        <v>177500</v>
      </c>
      <c r="I81" s="105"/>
      <c r="J81" s="12"/>
    </row>
    <row r="82" spans="1:10" ht="94.5" customHeight="1">
      <c r="A82" s="76" t="s">
        <v>104</v>
      </c>
      <c r="B82" s="76">
        <v>3132</v>
      </c>
      <c r="C82" s="77" t="s">
        <v>37</v>
      </c>
      <c r="D82" s="115" t="s">
        <v>105</v>
      </c>
      <c r="E82" s="30" t="s">
        <v>234</v>
      </c>
      <c r="F82" s="80">
        <v>16500</v>
      </c>
      <c r="G82" s="81"/>
      <c r="H82" s="81">
        <f t="shared" si="1"/>
        <v>16500</v>
      </c>
      <c r="I82" s="106"/>
      <c r="J82" s="12"/>
    </row>
    <row r="83" spans="1:10" ht="67.5" customHeight="1">
      <c r="A83" s="76" t="s">
        <v>106</v>
      </c>
      <c r="B83" s="76">
        <v>3134</v>
      </c>
      <c r="C83" s="77" t="s">
        <v>37</v>
      </c>
      <c r="D83" s="78" t="s">
        <v>306</v>
      </c>
      <c r="E83" s="169" t="s">
        <v>236</v>
      </c>
      <c r="F83" s="80">
        <v>161000</v>
      </c>
      <c r="G83" s="81"/>
      <c r="H83" s="81">
        <f t="shared" si="1"/>
        <v>161000</v>
      </c>
      <c r="I83" s="106"/>
      <c r="J83" s="12"/>
    </row>
    <row r="84" spans="1:10" ht="78.75">
      <c r="A84" s="76" t="s">
        <v>107</v>
      </c>
      <c r="B84" s="76">
        <v>3160</v>
      </c>
      <c r="C84" s="77" t="s">
        <v>37</v>
      </c>
      <c r="D84" s="115" t="s">
        <v>305</v>
      </c>
      <c r="E84" s="168"/>
      <c r="F84" s="80">
        <v>1000000</v>
      </c>
      <c r="G84" s="81"/>
      <c r="H84" s="81">
        <f t="shared" si="1"/>
        <v>1000000</v>
      </c>
      <c r="I84" s="106"/>
      <c r="J84" s="12"/>
    </row>
    <row r="85" spans="1:10" ht="28.5" customHeight="1">
      <c r="A85" s="118">
        <v>1413200</v>
      </c>
      <c r="B85" s="117"/>
      <c r="C85" s="117"/>
      <c r="D85" s="82" t="s">
        <v>121</v>
      </c>
      <c r="E85" s="43"/>
      <c r="F85" s="85">
        <f>F86</f>
        <v>380000</v>
      </c>
      <c r="G85" s="85"/>
      <c r="H85" s="85">
        <f t="shared" si="1"/>
        <v>380000</v>
      </c>
      <c r="I85" s="106"/>
      <c r="J85" s="12"/>
    </row>
    <row r="86" spans="1:10" ht="63.75" customHeight="1">
      <c r="A86" s="76" t="s">
        <v>309</v>
      </c>
      <c r="B86" s="76">
        <v>3202</v>
      </c>
      <c r="C86" s="77" t="s">
        <v>95</v>
      </c>
      <c r="D86" s="124" t="s">
        <v>310</v>
      </c>
      <c r="E86" s="183" t="s">
        <v>235</v>
      </c>
      <c r="F86" s="80">
        <v>380000</v>
      </c>
      <c r="G86" s="81"/>
      <c r="H86" s="81">
        <f t="shared" si="1"/>
        <v>380000</v>
      </c>
      <c r="I86" s="106"/>
      <c r="J86" s="12"/>
    </row>
    <row r="87" spans="1:10" s="123" customFormat="1" ht="58.5" customHeight="1">
      <c r="A87" s="119" t="s">
        <v>108</v>
      </c>
      <c r="B87" s="119">
        <v>3300</v>
      </c>
      <c r="C87" s="120" t="s">
        <v>109</v>
      </c>
      <c r="D87" s="121" t="s">
        <v>110</v>
      </c>
      <c r="E87" s="168"/>
      <c r="F87" s="81">
        <v>1935900</v>
      </c>
      <c r="G87" s="81">
        <v>560000</v>
      </c>
      <c r="H87" s="81">
        <f t="shared" si="1"/>
        <v>2495900</v>
      </c>
      <c r="I87" s="106"/>
      <c r="J87" s="122"/>
    </row>
    <row r="88" spans="1:10" ht="90.75" customHeight="1">
      <c r="A88" s="76" t="s">
        <v>111</v>
      </c>
      <c r="B88" s="76">
        <v>3400</v>
      </c>
      <c r="C88" s="77" t="s">
        <v>109</v>
      </c>
      <c r="D88" s="78" t="s">
        <v>112</v>
      </c>
      <c r="E88" s="30" t="s">
        <v>237</v>
      </c>
      <c r="F88" s="80">
        <v>6142700</v>
      </c>
      <c r="G88" s="81"/>
      <c r="H88" s="81">
        <f t="shared" si="1"/>
        <v>6142700</v>
      </c>
      <c r="I88" s="106"/>
      <c r="J88" s="12"/>
    </row>
    <row r="89" spans="1:10" ht="48" customHeight="1">
      <c r="A89" s="76" t="s">
        <v>113</v>
      </c>
      <c r="B89" s="76">
        <v>6310</v>
      </c>
      <c r="C89" s="77" t="s">
        <v>77</v>
      </c>
      <c r="D89" s="78" t="s">
        <v>335</v>
      </c>
      <c r="E89" s="31" t="s">
        <v>350</v>
      </c>
      <c r="F89" s="80">
        <v>0</v>
      </c>
      <c r="G89" s="81">
        <v>6600000</v>
      </c>
      <c r="H89" s="81">
        <f t="shared" si="1"/>
        <v>6600000</v>
      </c>
      <c r="I89" s="106"/>
      <c r="J89" s="12"/>
    </row>
    <row r="90" spans="1:10" ht="48" customHeight="1">
      <c r="A90" s="76" t="s">
        <v>354</v>
      </c>
      <c r="B90" s="76">
        <v>8601</v>
      </c>
      <c r="C90" s="77" t="s">
        <v>12</v>
      </c>
      <c r="D90" s="79" t="s">
        <v>357</v>
      </c>
      <c r="E90" s="31" t="s">
        <v>290</v>
      </c>
      <c r="F90" s="80">
        <v>11367</v>
      </c>
      <c r="G90" s="81"/>
      <c r="H90" s="81">
        <f t="shared" si="1"/>
        <v>11367</v>
      </c>
      <c r="I90" s="106"/>
      <c r="J90" s="12"/>
    </row>
    <row r="91" spans="1:10" ht="36" customHeight="1">
      <c r="A91" s="70" t="s">
        <v>114</v>
      </c>
      <c r="B91" s="71"/>
      <c r="C91" s="72"/>
      <c r="D91" s="97" t="s">
        <v>115</v>
      </c>
      <c r="E91" s="98"/>
      <c r="F91" s="75">
        <f>F92+F102+F111</f>
        <v>19768500</v>
      </c>
      <c r="G91" s="75">
        <f>G92+G102+G111</f>
        <v>289660</v>
      </c>
      <c r="H91" s="75">
        <f t="shared" si="1"/>
        <v>20058160</v>
      </c>
      <c r="I91" s="103"/>
      <c r="J91" s="12"/>
    </row>
    <row r="92" spans="1:10" ht="47.25" customHeight="1">
      <c r="A92" s="91" t="s">
        <v>291</v>
      </c>
      <c r="B92" s="92"/>
      <c r="C92" s="93"/>
      <c r="D92" s="109" t="s">
        <v>276</v>
      </c>
      <c r="E92" s="99"/>
      <c r="F92" s="88">
        <f>F94+F96+F97+F99+F100+F101</f>
        <v>6653500</v>
      </c>
      <c r="G92" s="88">
        <f>G94+G96+G97+G99+G100+G101</f>
        <v>161560</v>
      </c>
      <c r="H92" s="88">
        <f>H95+H97+H98+H100+H101+H94</f>
        <v>6815060</v>
      </c>
      <c r="I92" s="60"/>
      <c r="J92" s="12"/>
    </row>
    <row r="93" spans="1:10" s="43" customFormat="1" ht="70.5" customHeight="1">
      <c r="A93" s="86" t="s">
        <v>292</v>
      </c>
      <c r="B93" s="86"/>
      <c r="C93" s="100"/>
      <c r="D93" s="84" t="s">
        <v>118</v>
      </c>
      <c r="E93" s="96"/>
      <c r="F93" s="85">
        <f>F94</f>
        <v>5354100</v>
      </c>
      <c r="G93" s="85">
        <f>G94</f>
        <v>61560</v>
      </c>
      <c r="H93" s="85">
        <f t="shared" si="1"/>
        <v>5415660</v>
      </c>
      <c r="I93" s="105"/>
      <c r="J93" s="42"/>
    </row>
    <row r="94" spans="1:10" ht="66.75" customHeight="1">
      <c r="A94" s="76" t="s">
        <v>293</v>
      </c>
      <c r="B94" s="76">
        <v>3104</v>
      </c>
      <c r="C94" s="77" t="s">
        <v>119</v>
      </c>
      <c r="D94" s="116" t="s">
        <v>311</v>
      </c>
      <c r="E94" s="30" t="s">
        <v>235</v>
      </c>
      <c r="F94" s="80">
        <v>5354100</v>
      </c>
      <c r="G94" s="81">
        <v>61560</v>
      </c>
      <c r="H94" s="81">
        <f t="shared" si="1"/>
        <v>5415660</v>
      </c>
      <c r="I94" s="106"/>
      <c r="J94" s="12"/>
    </row>
    <row r="95" spans="1:10" ht="96" customHeight="1">
      <c r="A95" s="86" t="s">
        <v>294</v>
      </c>
      <c r="B95" s="82"/>
      <c r="C95" s="83"/>
      <c r="D95" s="87" t="s">
        <v>120</v>
      </c>
      <c r="E95" s="89"/>
      <c r="F95" s="85">
        <f>F96</f>
        <v>627300</v>
      </c>
      <c r="G95" s="85">
        <f>G96</f>
        <v>0</v>
      </c>
      <c r="H95" s="85">
        <f t="shared" si="1"/>
        <v>627300</v>
      </c>
      <c r="I95" s="105"/>
      <c r="J95" s="12"/>
    </row>
    <row r="96" spans="1:10" ht="87.75" customHeight="1">
      <c r="A96" s="76" t="s">
        <v>295</v>
      </c>
      <c r="B96" s="76">
        <v>3181</v>
      </c>
      <c r="C96" s="77" t="s">
        <v>117</v>
      </c>
      <c r="D96" s="139" t="s">
        <v>312</v>
      </c>
      <c r="E96" s="169" t="s">
        <v>235</v>
      </c>
      <c r="F96" s="80">
        <v>627300</v>
      </c>
      <c r="G96" s="81"/>
      <c r="H96" s="81">
        <f t="shared" si="1"/>
        <v>627300</v>
      </c>
      <c r="I96" s="106"/>
      <c r="J96" s="12"/>
    </row>
    <row r="97" spans="1:10" ht="98.25" customHeight="1">
      <c r="A97" s="76" t="s">
        <v>296</v>
      </c>
      <c r="B97" s="76">
        <v>3190</v>
      </c>
      <c r="C97" s="77" t="s">
        <v>116</v>
      </c>
      <c r="D97" s="116" t="s">
        <v>313</v>
      </c>
      <c r="E97" s="168"/>
      <c r="F97" s="80">
        <v>601100</v>
      </c>
      <c r="G97" s="81"/>
      <c r="H97" s="81">
        <f t="shared" si="1"/>
        <v>601100</v>
      </c>
      <c r="I97" s="106"/>
      <c r="J97" s="12"/>
    </row>
    <row r="98" spans="1:10" ht="22.5" customHeight="1">
      <c r="A98" s="86" t="s">
        <v>297</v>
      </c>
      <c r="B98" s="82"/>
      <c r="C98" s="83"/>
      <c r="D98" s="87" t="s">
        <v>121</v>
      </c>
      <c r="E98" s="89"/>
      <c r="F98" s="85">
        <f>F99</f>
        <v>50000</v>
      </c>
      <c r="G98" s="85">
        <f>G99</f>
        <v>0</v>
      </c>
      <c r="H98" s="85">
        <f t="shared" si="1"/>
        <v>50000</v>
      </c>
      <c r="I98" s="105"/>
      <c r="J98" s="12"/>
    </row>
    <row r="99" spans="1:10" ht="60" customHeight="1">
      <c r="A99" s="76" t="s">
        <v>298</v>
      </c>
      <c r="B99" s="76">
        <v>3202</v>
      </c>
      <c r="C99" s="77" t="s">
        <v>95</v>
      </c>
      <c r="D99" s="116" t="s">
        <v>310</v>
      </c>
      <c r="E99" s="169" t="s">
        <v>235</v>
      </c>
      <c r="F99" s="80">
        <v>50000</v>
      </c>
      <c r="G99" s="81"/>
      <c r="H99" s="81">
        <f t="shared" si="1"/>
        <v>50000</v>
      </c>
      <c r="I99" s="106"/>
      <c r="J99" s="12"/>
    </row>
    <row r="100" spans="1:10" ht="60" customHeight="1">
      <c r="A100" s="76" t="s">
        <v>299</v>
      </c>
      <c r="B100" s="76">
        <v>3400</v>
      </c>
      <c r="C100" s="77" t="s">
        <v>109</v>
      </c>
      <c r="D100" s="78" t="s">
        <v>112</v>
      </c>
      <c r="E100" s="168"/>
      <c r="F100" s="80">
        <v>21000</v>
      </c>
      <c r="G100" s="81"/>
      <c r="H100" s="81">
        <f t="shared" si="1"/>
        <v>21000</v>
      </c>
      <c r="I100" s="106"/>
      <c r="J100" s="12"/>
    </row>
    <row r="101" spans="1:10" ht="51.75" customHeight="1">
      <c r="A101" s="76" t="s">
        <v>287</v>
      </c>
      <c r="B101" s="76" t="s">
        <v>336</v>
      </c>
      <c r="C101" s="77" t="s">
        <v>77</v>
      </c>
      <c r="D101" s="78" t="s">
        <v>335</v>
      </c>
      <c r="E101" s="31" t="s">
        <v>350</v>
      </c>
      <c r="F101" s="80">
        <v>0</v>
      </c>
      <c r="G101" s="81">
        <v>100000</v>
      </c>
      <c r="H101" s="81">
        <f t="shared" si="1"/>
        <v>100000</v>
      </c>
      <c r="I101" s="106"/>
      <c r="J101" s="12"/>
    </row>
    <row r="102" spans="1:10" ht="48.75" customHeight="1">
      <c r="A102" s="91" t="s">
        <v>291</v>
      </c>
      <c r="B102" s="92"/>
      <c r="C102" s="93"/>
      <c r="D102" s="109" t="s">
        <v>277</v>
      </c>
      <c r="E102" s="99"/>
      <c r="F102" s="88">
        <f>F104+F106+F107+F109+F110</f>
        <v>6333400</v>
      </c>
      <c r="G102" s="88">
        <f>G104+G106+G107+G109+G110</f>
        <v>73100</v>
      </c>
      <c r="H102" s="88">
        <f t="shared" si="1"/>
        <v>6406500</v>
      </c>
      <c r="I102" s="60"/>
      <c r="J102" s="12"/>
    </row>
    <row r="103" spans="1:10" ht="69" customHeight="1">
      <c r="A103" s="86" t="s">
        <v>292</v>
      </c>
      <c r="B103" s="82"/>
      <c r="C103" s="83"/>
      <c r="D103" s="87" t="s">
        <v>118</v>
      </c>
      <c r="E103" s="89"/>
      <c r="F103" s="85">
        <f>F104</f>
        <v>4936300</v>
      </c>
      <c r="G103" s="85">
        <f>G104</f>
        <v>73100</v>
      </c>
      <c r="H103" s="85">
        <f aca="true" t="shared" si="2" ref="H103:H122">F103+G103</f>
        <v>5009400</v>
      </c>
      <c r="I103" s="105"/>
      <c r="J103" s="12"/>
    </row>
    <row r="104" spans="1:10" ht="74.25" customHeight="1">
      <c r="A104" s="76" t="s">
        <v>293</v>
      </c>
      <c r="B104" s="76">
        <v>3104</v>
      </c>
      <c r="C104" s="77" t="s">
        <v>119</v>
      </c>
      <c r="D104" s="116" t="s">
        <v>311</v>
      </c>
      <c r="E104" s="30" t="s">
        <v>235</v>
      </c>
      <c r="F104" s="80">
        <v>4936300</v>
      </c>
      <c r="G104" s="81">
        <v>73100</v>
      </c>
      <c r="H104" s="81">
        <f t="shared" si="2"/>
        <v>5009400</v>
      </c>
      <c r="I104" s="106"/>
      <c r="J104" s="12"/>
    </row>
    <row r="105" spans="1:10" ht="94.5">
      <c r="A105" s="86" t="s">
        <v>294</v>
      </c>
      <c r="B105" s="82"/>
      <c r="C105" s="83"/>
      <c r="D105" s="87" t="s">
        <v>120</v>
      </c>
      <c r="E105" s="89"/>
      <c r="F105" s="85">
        <f>F106</f>
        <v>365600</v>
      </c>
      <c r="G105" s="85">
        <f>G106</f>
        <v>0</v>
      </c>
      <c r="H105" s="85">
        <f t="shared" si="2"/>
        <v>365600</v>
      </c>
      <c r="I105" s="105"/>
      <c r="J105" s="12"/>
    </row>
    <row r="106" spans="1:10" ht="88.5" customHeight="1">
      <c r="A106" s="76" t="s">
        <v>295</v>
      </c>
      <c r="B106" s="76">
        <v>3181</v>
      </c>
      <c r="C106" s="77" t="s">
        <v>117</v>
      </c>
      <c r="D106" s="139" t="s">
        <v>312</v>
      </c>
      <c r="E106" s="30" t="s">
        <v>235</v>
      </c>
      <c r="F106" s="80">
        <v>365600</v>
      </c>
      <c r="G106" s="81"/>
      <c r="H106" s="81">
        <f t="shared" si="2"/>
        <v>365600</v>
      </c>
      <c r="I106" s="106"/>
      <c r="J106" s="12"/>
    </row>
    <row r="107" spans="1:10" ht="108" customHeight="1">
      <c r="A107" s="76" t="s">
        <v>296</v>
      </c>
      <c r="B107" s="76">
        <v>3190</v>
      </c>
      <c r="C107" s="77" t="s">
        <v>116</v>
      </c>
      <c r="D107" s="116" t="s">
        <v>313</v>
      </c>
      <c r="E107" s="30" t="s">
        <v>235</v>
      </c>
      <c r="F107" s="80">
        <v>955500</v>
      </c>
      <c r="G107" s="81"/>
      <c r="H107" s="81">
        <f t="shared" si="2"/>
        <v>955500</v>
      </c>
      <c r="I107" s="106"/>
      <c r="J107" s="12"/>
    </row>
    <row r="108" spans="1:10" ht="22.5" customHeight="1">
      <c r="A108" s="86" t="s">
        <v>297</v>
      </c>
      <c r="B108" s="82"/>
      <c r="C108" s="83"/>
      <c r="D108" s="87" t="s">
        <v>121</v>
      </c>
      <c r="E108" s="89"/>
      <c r="F108" s="85">
        <f>F109</f>
        <v>55000</v>
      </c>
      <c r="G108" s="85">
        <f>G109</f>
        <v>0</v>
      </c>
      <c r="H108" s="85">
        <f t="shared" si="2"/>
        <v>55000</v>
      </c>
      <c r="I108" s="105"/>
      <c r="J108" s="12"/>
    </row>
    <row r="109" spans="1:10" ht="57" customHeight="1">
      <c r="A109" s="76" t="s">
        <v>298</v>
      </c>
      <c r="B109" s="76">
        <v>3202</v>
      </c>
      <c r="C109" s="77" t="s">
        <v>95</v>
      </c>
      <c r="D109" s="116" t="s">
        <v>310</v>
      </c>
      <c r="E109" s="30" t="s">
        <v>235</v>
      </c>
      <c r="F109" s="80">
        <v>55000</v>
      </c>
      <c r="G109" s="81"/>
      <c r="H109" s="81">
        <f t="shared" si="2"/>
        <v>55000</v>
      </c>
      <c r="I109" s="106"/>
      <c r="J109" s="12"/>
    </row>
    <row r="110" spans="1:10" ht="75" customHeight="1">
      <c r="A110" s="76" t="s">
        <v>299</v>
      </c>
      <c r="B110" s="76">
        <v>3400</v>
      </c>
      <c r="C110" s="77" t="s">
        <v>109</v>
      </c>
      <c r="D110" s="78" t="s">
        <v>112</v>
      </c>
      <c r="E110" s="30" t="s">
        <v>239</v>
      </c>
      <c r="F110" s="80">
        <v>21000</v>
      </c>
      <c r="G110" s="81"/>
      <c r="H110" s="81">
        <f t="shared" si="2"/>
        <v>21000</v>
      </c>
      <c r="I110" s="106"/>
      <c r="J110" s="12"/>
    </row>
    <row r="111" spans="1:10" ht="51.75" customHeight="1">
      <c r="A111" s="91" t="s">
        <v>291</v>
      </c>
      <c r="B111" s="92"/>
      <c r="C111" s="93"/>
      <c r="D111" s="109" t="s">
        <v>278</v>
      </c>
      <c r="E111" s="99"/>
      <c r="F111" s="88">
        <f>F113+F115+F116+F118+F119</f>
        <v>6781600</v>
      </c>
      <c r="G111" s="88">
        <f>G113+G115+G116+G118+G119</f>
        <v>55000</v>
      </c>
      <c r="H111" s="88">
        <f t="shared" si="2"/>
        <v>6836600</v>
      </c>
      <c r="I111" s="60"/>
      <c r="J111" s="12"/>
    </row>
    <row r="112" spans="1:10" ht="66.75" customHeight="1">
      <c r="A112" s="86" t="s">
        <v>292</v>
      </c>
      <c r="B112" s="82"/>
      <c r="C112" s="83"/>
      <c r="D112" s="87" t="s">
        <v>118</v>
      </c>
      <c r="E112" s="89"/>
      <c r="F112" s="85">
        <f>F113</f>
        <v>5778500</v>
      </c>
      <c r="G112" s="85">
        <f>G113</f>
        <v>55000</v>
      </c>
      <c r="H112" s="85">
        <f t="shared" si="2"/>
        <v>5833500</v>
      </c>
      <c r="I112" s="105"/>
      <c r="J112" s="12"/>
    </row>
    <row r="113" spans="1:10" ht="63">
      <c r="A113" s="76" t="s">
        <v>293</v>
      </c>
      <c r="B113" s="76">
        <v>3104</v>
      </c>
      <c r="C113" s="77" t="s">
        <v>119</v>
      </c>
      <c r="D113" s="116" t="s">
        <v>311</v>
      </c>
      <c r="E113" s="30" t="s">
        <v>235</v>
      </c>
      <c r="F113" s="80">
        <v>5778500</v>
      </c>
      <c r="G113" s="81">
        <v>55000</v>
      </c>
      <c r="H113" s="81">
        <f t="shared" si="2"/>
        <v>5833500</v>
      </c>
      <c r="I113" s="106"/>
      <c r="J113" s="12"/>
    </row>
    <row r="114" spans="1:10" ht="93" customHeight="1">
      <c r="A114" s="86" t="s">
        <v>294</v>
      </c>
      <c r="B114" s="82"/>
      <c r="C114" s="83"/>
      <c r="D114" s="87" t="s">
        <v>120</v>
      </c>
      <c r="E114" s="89"/>
      <c r="F114" s="85">
        <f>F115</f>
        <v>322700</v>
      </c>
      <c r="G114" s="85">
        <f>G115</f>
        <v>0</v>
      </c>
      <c r="H114" s="85">
        <f t="shared" si="2"/>
        <v>322700</v>
      </c>
      <c r="I114" s="105"/>
      <c r="J114" s="12"/>
    </row>
    <row r="115" spans="1:10" ht="92.25" customHeight="1">
      <c r="A115" s="76" t="s">
        <v>295</v>
      </c>
      <c r="B115" s="76">
        <v>3181</v>
      </c>
      <c r="C115" s="77" t="s">
        <v>117</v>
      </c>
      <c r="D115" s="116" t="s">
        <v>312</v>
      </c>
      <c r="E115" s="169" t="s">
        <v>235</v>
      </c>
      <c r="F115" s="80">
        <v>322700</v>
      </c>
      <c r="G115" s="81"/>
      <c r="H115" s="81">
        <f t="shared" si="2"/>
        <v>322700</v>
      </c>
      <c r="I115" s="106"/>
      <c r="J115" s="12"/>
    </row>
    <row r="116" spans="1:10" ht="99" customHeight="1">
      <c r="A116" s="76" t="s">
        <v>296</v>
      </c>
      <c r="B116" s="76">
        <v>3190</v>
      </c>
      <c r="C116" s="77" t="s">
        <v>116</v>
      </c>
      <c r="D116" s="139" t="s">
        <v>313</v>
      </c>
      <c r="E116" s="168"/>
      <c r="F116" s="80">
        <v>609600</v>
      </c>
      <c r="G116" s="81"/>
      <c r="H116" s="81">
        <f t="shared" si="2"/>
        <v>609600</v>
      </c>
      <c r="I116" s="106"/>
      <c r="J116" s="12"/>
    </row>
    <row r="117" spans="1:10" ht="25.5" customHeight="1">
      <c r="A117" s="86" t="s">
        <v>297</v>
      </c>
      <c r="B117" s="82"/>
      <c r="C117" s="83"/>
      <c r="D117" s="87" t="s">
        <v>121</v>
      </c>
      <c r="E117" s="89"/>
      <c r="F117" s="85">
        <f>F118</f>
        <v>55000</v>
      </c>
      <c r="G117" s="85"/>
      <c r="H117" s="85">
        <f t="shared" si="2"/>
        <v>55000</v>
      </c>
      <c r="I117" s="105"/>
      <c r="J117" s="12"/>
    </row>
    <row r="118" spans="1:10" ht="50.25" customHeight="1">
      <c r="A118" s="76" t="s">
        <v>298</v>
      </c>
      <c r="B118" s="76">
        <v>3202</v>
      </c>
      <c r="C118" s="77" t="s">
        <v>95</v>
      </c>
      <c r="D118" s="116" t="s">
        <v>310</v>
      </c>
      <c r="E118" s="169" t="s">
        <v>235</v>
      </c>
      <c r="F118" s="80">
        <v>55000</v>
      </c>
      <c r="G118" s="81"/>
      <c r="H118" s="81">
        <f t="shared" si="2"/>
        <v>55000</v>
      </c>
      <c r="I118" s="106"/>
      <c r="J118" s="12"/>
    </row>
    <row r="119" spans="1:10" ht="39" customHeight="1">
      <c r="A119" s="76" t="s">
        <v>299</v>
      </c>
      <c r="B119" s="76">
        <v>3400</v>
      </c>
      <c r="C119" s="77" t="s">
        <v>109</v>
      </c>
      <c r="D119" s="78" t="s">
        <v>112</v>
      </c>
      <c r="E119" s="168"/>
      <c r="F119" s="80">
        <v>15800</v>
      </c>
      <c r="G119" s="81"/>
      <c r="H119" s="81">
        <f t="shared" si="2"/>
        <v>15800</v>
      </c>
      <c r="I119" s="106"/>
      <c r="J119" s="12"/>
    </row>
    <row r="120" spans="1:10" ht="21" customHeight="1">
      <c r="A120" s="70" t="s">
        <v>122</v>
      </c>
      <c r="B120" s="71"/>
      <c r="C120" s="72"/>
      <c r="D120" s="97" t="s">
        <v>123</v>
      </c>
      <c r="E120" s="98"/>
      <c r="F120" s="75">
        <f>F121+F126+F129+F132</f>
        <v>3810800</v>
      </c>
      <c r="G120" s="75">
        <f>G121+G126+G129+G132</f>
        <v>0</v>
      </c>
      <c r="H120" s="75">
        <f t="shared" si="2"/>
        <v>3810800</v>
      </c>
      <c r="I120" s="103"/>
      <c r="J120" s="12"/>
    </row>
    <row r="121" spans="1:10" ht="18" customHeight="1">
      <c r="A121" s="91" t="s">
        <v>124</v>
      </c>
      <c r="B121" s="92"/>
      <c r="C121" s="93"/>
      <c r="D121" s="109" t="s">
        <v>228</v>
      </c>
      <c r="E121" s="99"/>
      <c r="F121" s="88">
        <f>F123+F124+F125</f>
        <v>3766900</v>
      </c>
      <c r="G121" s="88">
        <f>G123+G124+G125</f>
        <v>0</v>
      </c>
      <c r="H121" s="88">
        <f t="shared" si="2"/>
        <v>3766900</v>
      </c>
      <c r="I121" s="60"/>
      <c r="J121" s="12"/>
    </row>
    <row r="122" spans="1:10" ht="31.5">
      <c r="A122" s="86" t="s">
        <v>125</v>
      </c>
      <c r="B122" s="82"/>
      <c r="C122" s="83"/>
      <c r="D122" s="87" t="s">
        <v>126</v>
      </c>
      <c r="E122" s="89"/>
      <c r="F122" s="85">
        <f>F123+F124</f>
        <v>3721900</v>
      </c>
      <c r="G122" s="85">
        <f>G123+G124</f>
        <v>0</v>
      </c>
      <c r="H122" s="85">
        <f t="shared" si="2"/>
        <v>3721900</v>
      </c>
      <c r="I122" s="105"/>
      <c r="J122" s="12"/>
    </row>
    <row r="123" spans="1:10" ht="47.25">
      <c r="A123" s="76" t="s">
        <v>127</v>
      </c>
      <c r="B123" s="76">
        <v>3111</v>
      </c>
      <c r="C123" s="77" t="s">
        <v>37</v>
      </c>
      <c r="D123" s="78" t="s">
        <v>314</v>
      </c>
      <c r="E123" s="169" t="s">
        <v>238</v>
      </c>
      <c r="F123" s="80">
        <v>3624100</v>
      </c>
      <c r="G123" s="81"/>
      <c r="H123" s="81">
        <f aca="true" t="shared" si="3" ref="H123:H191">F123+G123</f>
        <v>3624100</v>
      </c>
      <c r="I123" s="106"/>
      <c r="J123" s="12"/>
    </row>
    <row r="124" spans="1:10" ht="31.5">
      <c r="A124" s="76" t="s">
        <v>128</v>
      </c>
      <c r="B124" s="76">
        <v>3112</v>
      </c>
      <c r="C124" s="77" t="s">
        <v>37</v>
      </c>
      <c r="D124" s="78" t="s">
        <v>307</v>
      </c>
      <c r="E124" s="167"/>
      <c r="F124" s="80">
        <v>97800</v>
      </c>
      <c r="G124" s="81"/>
      <c r="H124" s="81">
        <f t="shared" si="3"/>
        <v>97800</v>
      </c>
      <c r="I124" s="106"/>
      <c r="J124" s="12"/>
    </row>
    <row r="125" spans="1:10" ht="15.75">
      <c r="A125" s="76" t="s">
        <v>129</v>
      </c>
      <c r="B125" s="76">
        <v>3500</v>
      </c>
      <c r="C125" s="77" t="s">
        <v>37</v>
      </c>
      <c r="D125" s="78" t="s">
        <v>13</v>
      </c>
      <c r="E125" s="168"/>
      <c r="F125" s="80">
        <v>45000</v>
      </c>
      <c r="G125" s="81"/>
      <c r="H125" s="81">
        <f t="shared" si="3"/>
        <v>45000</v>
      </c>
      <c r="I125" s="106"/>
      <c r="J125" s="12"/>
    </row>
    <row r="126" spans="1:10" ht="36" customHeight="1">
      <c r="A126" s="91" t="s">
        <v>124</v>
      </c>
      <c r="B126" s="92"/>
      <c r="C126" s="93"/>
      <c r="D126" s="108" t="s">
        <v>300</v>
      </c>
      <c r="E126" s="94"/>
      <c r="F126" s="88">
        <f>F128</f>
        <v>18900</v>
      </c>
      <c r="G126" s="88">
        <f>G128</f>
        <v>0</v>
      </c>
      <c r="H126" s="88">
        <f t="shared" si="3"/>
        <v>18900</v>
      </c>
      <c r="I126" s="60"/>
      <c r="J126" s="12"/>
    </row>
    <row r="127" spans="1:10" ht="36" customHeight="1">
      <c r="A127" s="86" t="s">
        <v>125</v>
      </c>
      <c r="B127" s="82"/>
      <c r="C127" s="83"/>
      <c r="D127" s="87" t="s">
        <v>126</v>
      </c>
      <c r="E127" s="89"/>
      <c r="F127" s="85">
        <v>18900</v>
      </c>
      <c r="G127" s="85">
        <v>0</v>
      </c>
      <c r="H127" s="75">
        <f t="shared" si="3"/>
        <v>18900</v>
      </c>
      <c r="I127" s="103"/>
      <c r="J127" s="12"/>
    </row>
    <row r="128" spans="1:10" ht="47.25">
      <c r="A128" s="76" t="s">
        <v>128</v>
      </c>
      <c r="B128" s="76">
        <v>3112</v>
      </c>
      <c r="C128" s="77" t="s">
        <v>37</v>
      </c>
      <c r="D128" s="78" t="s">
        <v>307</v>
      </c>
      <c r="E128" s="30" t="s">
        <v>238</v>
      </c>
      <c r="F128" s="80">
        <v>18900</v>
      </c>
      <c r="G128" s="81"/>
      <c r="H128" s="81">
        <f t="shared" si="3"/>
        <v>18900</v>
      </c>
      <c r="I128" s="106"/>
      <c r="J128" s="12"/>
    </row>
    <row r="129" spans="1:10" ht="41.25" customHeight="1">
      <c r="A129" s="91" t="s">
        <v>124</v>
      </c>
      <c r="B129" s="92"/>
      <c r="C129" s="93"/>
      <c r="D129" s="108" t="s">
        <v>301</v>
      </c>
      <c r="E129" s="94"/>
      <c r="F129" s="88">
        <f>F131</f>
        <v>10000</v>
      </c>
      <c r="G129" s="88">
        <f>G131</f>
        <v>0</v>
      </c>
      <c r="H129" s="88">
        <f t="shared" si="3"/>
        <v>10000</v>
      </c>
      <c r="I129" s="60"/>
      <c r="J129" s="12"/>
    </row>
    <row r="130" spans="1:10" ht="31.5">
      <c r="A130" s="86" t="s">
        <v>125</v>
      </c>
      <c r="B130" s="82"/>
      <c r="C130" s="83"/>
      <c r="D130" s="87" t="s">
        <v>126</v>
      </c>
      <c r="E130" s="89"/>
      <c r="F130" s="85">
        <v>10000</v>
      </c>
      <c r="G130" s="85">
        <v>0</v>
      </c>
      <c r="H130" s="75">
        <f t="shared" si="3"/>
        <v>10000</v>
      </c>
      <c r="I130" s="103"/>
      <c r="J130" s="12"/>
    </row>
    <row r="131" spans="1:10" ht="59.25" customHeight="1">
      <c r="A131" s="76" t="s">
        <v>128</v>
      </c>
      <c r="B131" s="76">
        <v>3112</v>
      </c>
      <c r="C131" s="77" t="s">
        <v>37</v>
      </c>
      <c r="D131" s="78" t="s">
        <v>307</v>
      </c>
      <c r="E131" s="30" t="s">
        <v>238</v>
      </c>
      <c r="F131" s="80">
        <v>10000</v>
      </c>
      <c r="G131" s="81"/>
      <c r="H131" s="81">
        <f t="shared" si="3"/>
        <v>10000</v>
      </c>
      <c r="I131" s="106"/>
      <c r="J131" s="12"/>
    </row>
    <row r="132" spans="1:10" ht="38.25" customHeight="1">
      <c r="A132" s="91" t="s">
        <v>124</v>
      </c>
      <c r="B132" s="92"/>
      <c r="C132" s="93"/>
      <c r="D132" s="108" t="s">
        <v>302</v>
      </c>
      <c r="E132" s="94"/>
      <c r="F132" s="88">
        <f>F134</f>
        <v>15000</v>
      </c>
      <c r="G132" s="88">
        <f>G134</f>
        <v>0</v>
      </c>
      <c r="H132" s="88">
        <f t="shared" si="3"/>
        <v>15000</v>
      </c>
      <c r="I132" s="60"/>
      <c r="J132" s="12"/>
    </row>
    <row r="133" spans="1:10" ht="36" customHeight="1">
      <c r="A133" s="86" t="s">
        <v>125</v>
      </c>
      <c r="B133" s="82"/>
      <c r="C133" s="83"/>
      <c r="D133" s="87" t="s">
        <v>126</v>
      </c>
      <c r="E133" s="89"/>
      <c r="F133" s="85">
        <v>15000</v>
      </c>
      <c r="G133" s="85">
        <v>0</v>
      </c>
      <c r="H133" s="75">
        <f t="shared" si="3"/>
        <v>15000</v>
      </c>
      <c r="I133" s="103"/>
      <c r="J133" s="12"/>
    </row>
    <row r="134" spans="1:10" ht="62.25" customHeight="1">
      <c r="A134" s="76" t="s">
        <v>128</v>
      </c>
      <c r="B134" s="76">
        <v>3112</v>
      </c>
      <c r="C134" s="77" t="s">
        <v>37</v>
      </c>
      <c r="D134" s="78" t="s">
        <v>307</v>
      </c>
      <c r="E134" s="30" t="s">
        <v>238</v>
      </c>
      <c r="F134" s="80">
        <v>15000</v>
      </c>
      <c r="G134" s="81"/>
      <c r="H134" s="81">
        <f t="shared" si="3"/>
        <v>15000</v>
      </c>
      <c r="I134" s="106"/>
      <c r="J134" s="12"/>
    </row>
    <row r="135" spans="1:10" ht="18" customHeight="1">
      <c r="A135" s="70" t="s">
        <v>130</v>
      </c>
      <c r="B135" s="71"/>
      <c r="C135" s="72"/>
      <c r="D135" s="97" t="s">
        <v>131</v>
      </c>
      <c r="E135" s="98"/>
      <c r="F135" s="75">
        <f>F136</f>
        <v>46916</v>
      </c>
      <c r="G135" s="75">
        <f>G136</f>
        <v>0</v>
      </c>
      <c r="H135" s="75">
        <f t="shared" si="3"/>
        <v>46916</v>
      </c>
      <c r="I135" s="103"/>
      <c r="J135" s="12"/>
    </row>
    <row r="136" spans="1:10" ht="16.5" customHeight="1">
      <c r="A136" s="91" t="s">
        <v>132</v>
      </c>
      <c r="B136" s="92"/>
      <c r="C136" s="93"/>
      <c r="D136" s="108" t="s">
        <v>133</v>
      </c>
      <c r="E136" s="94"/>
      <c r="F136" s="88">
        <f>F137</f>
        <v>46916</v>
      </c>
      <c r="G136" s="88">
        <f>G137</f>
        <v>0</v>
      </c>
      <c r="H136" s="88">
        <f t="shared" si="3"/>
        <v>46916</v>
      </c>
      <c r="I136" s="60"/>
      <c r="J136" s="12"/>
    </row>
    <row r="137" spans="1:10" ht="45.75" customHeight="1">
      <c r="A137" s="76" t="s">
        <v>355</v>
      </c>
      <c r="B137" s="76">
        <v>8601</v>
      </c>
      <c r="C137" s="77" t="s">
        <v>12</v>
      </c>
      <c r="D137" s="79" t="s">
        <v>357</v>
      </c>
      <c r="E137" s="31" t="s">
        <v>290</v>
      </c>
      <c r="F137" s="80">
        <v>46916</v>
      </c>
      <c r="G137" s="81"/>
      <c r="H137" s="81">
        <f t="shared" si="3"/>
        <v>46916</v>
      </c>
      <c r="I137" s="106"/>
      <c r="J137" s="12"/>
    </row>
    <row r="138" spans="1:10" ht="38.25" customHeight="1">
      <c r="A138" s="70" t="s">
        <v>134</v>
      </c>
      <c r="B138" s="71"/>
      <c r="C138" s="72"/>
      <c r="D138" s="97" t="s">
        <v>135</v>
      </c>
      <c r="E138" s="98"/>
      <c r="F138" s="75">
        <f>F139</f>
        <v>10000</v>
      </c>
      <c r="G138" s="75">
        <f>G139</f>
        <v>0</v>
      </c>
      <c r="H138" s="75">
        <f t="shared" si="3"/>
        <v>10000</v>
      </c>
      <c r="I138" s="103"/>
      <c r="J138" s="12"/>
    </row>
    <row r="139" spans="1:10" ht="36" customHeight="1">
      <c r="A139" s="91" t="s">
        <v>136</v>
      </c>
      <c r="B139" s="92"/>
      <c r="C139" s="93"/>
      <c r="D139" s="108" t="s">
        <v>137</v>
      </c>
      <c r="E139" s="94"/>
      <c r="F139" s="88">
        <f>F140</f>
        <v>10000</v>
      </c>
      <c r="G139" s="88">
        <f>G140</f>
        <v>0</v>
      </c>
      <c r="H139" s="88">
        <f t="shared" si="3"/>
        <v>10000</v>
      </c>
      <c r="I139" s="60"/>
      <c r="J139" s="12"/>
    </row>
    <row r="140" spans="1:10" ht="68.25" customHeight="1">
      <c r="A140" s="76" t="s">
        <v>138</v>
      </c>
      <c r="B140" s="76">
        <v>7450</v>
      </c>
      <c r="C140" s="77" t="s">
        <v>139</v>
      </c>
      <c r="D140" s="78" t="s">
        <v>337</v>
      </c>
      <c r="E140" s="30" t="s">
        <v>338</v>
      </c>
      <c r="F140" s="80">
        <v>10000</v>
      </c>
      <c r="G140" s="81"/>
      <c r="H140" s="81">
        <f t="shared" si="3"/>
        <v>10000</v>
      </c>
      <c r="I140" s="106"/>
      <c r="J140" s="12"/>
    </row>
    <row r="141" spans="1:10" ht="22.5" customHeight="1">
      <c r="A141" s="70" t="s">
        <v>140</v>
      </c>
      <c r="B141" s="71"/>
      <c r="C141" s="72"/>
      <c r="D141" s="97" t="s">
        <v>141</v>
      </c>
      <c r="E141" s="98"/>
      <c r="F141" s="75">
        <f>F142</f>
        <v>1750000</v>
      </c>
      <c r="G141" s="75">
        <f>G142</f>
        <v>90000</v>
      </c>
      <c r="H141" s="75">
        <f t="shared" si="3"/>
        <v>1840000</v>
      </c>
      <c r="I141" s="103"/>
      <c r="J141" s="12"/>
    </row>
    <row r="142" spans="1:10" ht="47.25">
      <c r="A142" s="91" t="s">
        <v>142</v>
      </c>
      <c r="B142" s="92"/>
      <c r="C142" s="93"/>
      <c r="D142" s="108" t="s">
        <v>143</v>
      </c>
      <c r="E142" s="94"/>
      <c r="F142" s="88">
        <f>F143+F144</f>
        <v>1750000</v>
      </c>
      <c r="G142" s="88">
        <f>G143+G144</f>
        <v>90000</v>
      </c>
      <c r="H142" s="88">
        <f t="shared" si="3"/>
        <v>1840000</v>
      </c>
      <c r="I142" s="60"/>
      <c r="J142" s="12"/>
    </row>
    <row r="143" spans="1:12" ht="51" customHeight="1">
      <c r="A143" s="76" t="s">
        <v>144</v>
      </c>
      <c r="B143" s="76">
        <v>7310</v>
      </c>
      <c r="C143" s="77" t="s">
        <v>145</v>
      </c>
      <c r="D143" s="78" t="s">
        <v>334</v>
      </c>
      <c r="E143" s="30" t="s">
        <v>356</v>
      </c>
      <c r="F143" s="80">
        <v>1550000</v>
      </c>
      <c r="G143" s="81">
        <v>90000</v>
      </c>
      <c r="H143" s="81">
        <f t="shared" si="3"/>
        <v>1640000</v>
      </c>
      <c r="I143" s="106"/>
      <c r="J143" s="12"/>
      <c r="K143" s="12">
        <f>H143</f>
        <v>1640000</v>
      </c>
      <c r="L143" s="8">
        <v>160101</v>
      </c>
    </row>
    <row r="144" spans="1:10" ht="84" customHeight="1">
      <c r="A144" s="76" t="s">
        <v>288</v>
      </c>
      <c r="B144" s="76">
        <v>8600</v>
      </c>
      <c r="C144" s="77" t="s">
        <v>12</v>
      </c>
      <c r="D144" s="78" t="s">
        <v>13</v>
      </c>
      <c r="E144" s="30" t="s">
        <v>260</v>
      </c>
      <c r="F144" s="80">
        <v>200000</v>
      </c>
      <c r="G144" s="81"/>
      <c r="H144" s="81">
        <f t="shared" si="3"/>
        <v>200000</v>
      </c>
      <c r="I144" s="106"/>
      <c r="J144" s="12"/>
    </row>
    <row r="145" spans="1:10" s="137" customFormat="1" ht="12.75" customHeight="1">
      <c r="A145" s="130"/>
      <c r="B145" s="130"/>
      <c r="C145" s="131"/>
      <c r="D145" s="138" t="s">
        <v>344</v>
      </c>
      <c r="E145" s="132"/>
      <c r="F145" s="133"/>
      <c r="G145" s="134"/>
      <c r="H145" s="134"/>
      <c r="I145" s="135"/>
      <c r="J145" s="136"/>
    </row>
    <row r="146" spans="1:10" s="137" customFormat="1" ht="83.25" customHeight="1">
      <c r="A146" s="76" t="s">
        <v>345</v>
      </c>
      <c r="B146" s="76">
        <v>8603</v>
      </c>
      <c r="C146" s="77" t="s">
        <v>12</v>
      </c>
      <c r="D146" s="140" t="s">
        <v>359</v>
      </c>
      <c r="E146" s="132"/>
      <c r="F146" s="80">
        <v>200000</v>
      </c>
      <c r="G146" s="134"/>
      <c r="H146" s="81">
        <f t="shared" si="3"/>
        <v>200000</v>
      </c>
      <c r="I146" s="135"/>
      <c r="J146" s="136"/>
    </row>
    <row r="147" spans="1:10" ht="21.75" customHeight="1">
      <c r="A147" s="70" t="s">
        <v>146</v>
      </c>
      <c r="B147" s="71"/>
      <c r="C147" s="72"/>
      <c r="D147" s="97" t="s">
        <v>147</v>
      </c>
      <c r="E147" s="98"/>
      <c r="F147" s="75">
        <f>F148</f>
        <v>135710000</v>
      </c>
      <c r="G147" s="75">
        <f>G148</f>
        <v>165635000</v>
      </c>
      <c r="H147" s="75">
        <f>F147+G147</f>
        <v>301345000</v>
      </c>
      <c r="I147" s="103"/>
      <c r="J147" s="12"/>
    </row>
    <row r="148" spans="1:10" ht="35.25" customHeight="1">
      <c r="A148" s="91" t="s">
        <v>148</v>
      </c>
      <c r="B148" s="92"/>
      <c r="C148" s="93"/>
      <c r="D148" s="108" t="s">
        <v>149</v>
      </c>
      <c r="E148" s="94"/>
      <c r="F148" s="88">
        <f>F149+F150+F151+F153+F155+F156+F157+F158+F159+F160+F161+F162+F163+F164+F165+F166+F167+F168+F169+F172+F175</f>
        <v>135710000</v>
      </c>
      <c r="G148" s="88">
        <f>G149+G150+G151+G153+G155+G156+G157+G158+G159+G160+G161+G162+G163+G164+G165+G166+G167+G168+G169+G172+G175</f>
        <v>165635000</v>
      </c>
      <c r="H148" s="88">
        <f>H149+H150+H151+H153+H155+H156+H157+H158+H159+H160+H161+H162+H163+H164+H165+H166+H167+H168+H169+H172+H175</f>
        <v>301345000</v>
      </c>
      <c r="I148" s="60"/>
      <c r="J148" s="12"/>
    </row>
    <row r="149" spans="1:10" ht="67.5" customHeight="1">
      <c r="A149" s="76" t="s">
        <v>150</v>
      </c>
      <c r="B149" s="76">
        <v>3240</v>
      </c>
      <c r="C149" s="77" t="s">
        <v>15</v>
      </c>
      <c r="D149" s="78" t="s">
        <v>16</v>
      </c>
      <c r="E149" s="30" t="s">
        <v>246</v>
      </c>
      <c r="F149" s="80">
        <v>400000</v>
      </c>
      <c r="G149" s="81"/>
      <c r="H149" s="81">
        <f t="shared" si="3"/>
        <v>400000</v>
      </c>
      <c r="I149" s="106"/>
      <c r="J149" s="12"/>
    </row>
    <row r="150" spans="1:10" ht="69" customHeight="1">
      <c r="A150" s="76" t="s">
        <v>151</v>
      </c>
      <c r="B150" s="76">
        <v>6010</v>
      </c>
      <c r="C150" s="77" t="s">
        <v>152</v>
      </c>
      <c r="D150" s="78" t="s">
        <v>329</v>
      </c>
      <c r="E150" s="30" t="s">
        <v>245</v>
      </c>
      <c r="F150" s="80">
        <v>25110000</v>
      </c>
      <c r="G150" s="81">
        <v>1200000</v>
      </c>
      <c r="H150" s="81">
        <f t="shared" si="3"/>
        <v>26310000</v>
      </c>
      <c r="I150" s="106"/>
      <c r="J150" s="12"/>
    </row>
    <row r="151" spans="1:10" ht="60" customHeight="1">
      <c r="A151" s="76" t="s">
        <v>151</v>
      </c>
      <c r="B151" s="76">
        <v>6010</v>
      </c>
      <c r="C151" s="77" t="s">
        <v>152</v>
      </c>
      <c r="D151" s="78" t="s">
        <v>329</v>
      </c>
      <c r="E151" s="30" t="s">
        <v>246</v>
      </c>
      <c r="F151" s="80">
        <v>3090000</v>
      </c>
      <c r="G151" s="81"/>
      <c r="H151" s="81">
        <f t="shared" si="3"/>
        <v>3090000</v>
      </c>
      <c r="I151" s="106"/>
      <c r="J151" s="12"/>
    </row>
    <row r="152" spans="1:10" ht="38.25" customHeight="1">
      <c r="A152" s="86" t="s">
        <v>153</v>
      </c>
      <c r="B152" s="82"/>
      <c r="C152" s="83"/>
      <c r="D152" s="87" t="s">
        <v>154</v>
      </c>
      <c r="E152" s="89"/>
      <c r="F152" s="85">
        <f>F153</f>
        <v>0</v>
      </c>
      <c r="G152" s="85">
        <f>G153</f>
        <v>3385000</v>
      </c>
      <c r="H152" s="85">
        <f t="shared" si="3"/>
        <v>3385000</v>
      </c>
      <c r="I152" s="105"/>
      <c r="J152" s="12"/>
    </row>
    <row r="153" spans="1:10" ht="57" customHeight="1">
      <c r="A153" s="76" t="s">
        <v>155</v>
      </c>
      <c r="B153" s="76">
        <v>6021</v>
      </c>
      <c r="C153" s="77" t="s">
        <v>152</v>
      </c>
      <c r="D153" s="78" t="s">
        <v>330</v>
      </c>
      <c r="E153" s="30" t="s">
        <v>247</v>
      </c>
      <c r="F153" s="30">
        <v>0</v>
      </c>
      <c r="G153" s="30">
        <v>3385000</v>
      </c>
      <c r="H153" s="81">
        <f t="shared" si="3"/>
        <v>3385000</v>
      </c>
      <c r="I153" s="106"/>
      <c r="J153" s="12"/>
    </row>
    <row r="154" spans="1:10" ht="36" customHeight="1">
      <c r="A154" s="86" t="s">
        <v>156</v>
      </c>
      <c r="B154" s="82"/>
      <c r="C154" s="83"/>
      <c r="D154" s="87" t="s">
        <v>157</v>
      </c>
      <c r="E154" s="89"/>
      <c r="F154" s="85">
        <f>F155</f>
        <v>0</v>
      </c>
      <c r="G154" s="85">
        <f>G155</f>
        <v>5000000</v>
      </c>
      <c r="H154" s="85">
        <f t="shared" si="3"/>
        <v>5000000</v>
      </c>
      <c r="I154" s="105"/>
      <c r="J154" s="12"/>
    </row>
    <row r="155" spans="1:10" ht="63">
      <c r="A155" s="101" t="s">
        <v>158</v>
      </c>
      <c r="B155" s="76">
        <v>6051</v>
      </c>
      <c r="C155" s="77" t="s">
        <v>17</v>
      </c>
      <c r="D155" s="78" t="s">
        <v>331</v>
      </c>
      <c r="E155" s="30" t="s">
        <v>248</v>
      </c>
      <c r="F155" s="50">
        <v>0</v>
      </c>
      <c r="G155" s="50">
        <v>5000000</v>
      </c>
      <c r="H155" s="81">
        <f t="shared" si="3"/>
        <v>5000000</v>
      </c>
      <c r="I155" s="106"/>
      <c r="J155" s="12"/>
    </row>
    <row r="156" spans="1:10" ht="63" customHeight="1">
      <c r="A156" s="101" t="s">
        <v>159</v>
      </c>
      <c r="B156" s="76">
        <v>6060</v>
      </c>
      <c r="C156" s="77" t="s">
        <v>17</v>
      </c>
      <c r="D156" s="78" t="s">
        <v>18</v>
      </c>
      <c r="E156" s="30" t="s">
        <v>246</v>
      </c>
      <c r="F156" s="30">
        <v>68200000</v>
      </c>
      <c r="G156" s="30">
        <v>4500000</v>
      </c>
      <c r="H156" s="81">
        <f t="shared" si="3"/>
        <v>72700000</v>
      </c>
      <c r="I156" s="106"/>
      <c r="J156" s="12"/>
    </row>
    <row r="157" spans="1:10" ht="75" customHeight="1">
      <c r="A157" s="101" t="s">
        <v>159</v>
      </c>
      <c r="B157" s="76">
        <v>6060</v>
      </c>
      <c r="C157" s="77" t="s">
        <v>17</v>
      </c>
      <c r="D157" s="78" t="s">
        <v>18</v>
      </c>
      <c r="E157" s="30" t="s">
        <v>249</v>
      </c>
      <c r="F157" s="30">
        <v>1500000</v>
      </c>
      <c r="G157" s="30">
        <v>1000000</v>
      </c>
      <c r="H157" s="81">
        <f t="shared" si="3"/>
        <v>2500000</v>
      </c>
      <c r="I157" s="106"/>
      <c r="J157" s="12"/>
    </row>
    <row r="158" spans="1:10" ht="72" customHeight="1">
      <c r="A158" s="101" t="s">
        <v>159</v>
      </c>
      <c r="B158" s="76">
        <v>6060</v>
      </c>
      <c r="C158" s="77" t="s">
        <v>17</v>
      </c>
      <c r="D158" s="78" t="s">
        <v>18</v>
      </c>
      <c r="E158" s="30" t="s">
        <v>250</v>
      </c>
      <c r="F158" s="30">
        <v>2500000</v>
      </c>
      <c r="G158" s="30">
        <v>4000000</v>
      </c>
      <c r="H158" s="81">
        <f t="shared" si="3"/>
        <v>6500000</v>
      </c>
      <c r="I158" s="106"/>
      <c r="J158" s="12"/>
    </row>
    <row r="159" spans="1:10" ht="81" customHeight="1">
      <c r="A159" s="101" t="s">
        <v>160</v>
      </c>
      <c r="B159" s="76">
        <v>6130</v>
      </c>
      <c r="C159" s="77" t="s">
        <v>17</v>
      </c>
      <c r="D159" s="78" t="s">
        <v>332</v>
      </c>
      <c r="E159" s="30" t="s">
        <v>251</v>
      </c>
      <c r="F159" s="30">
        <v>1500000</v>
      </c>
      <c r="G159" s="30">
        <v>0</v>
      </c>
      <c r="H159" s="81">
        <f t="shared" si="3"/>
        <v>1500000</v>
      </c>
      <c r="I159" s="106"/>
      <c r="J159" s="12"/>
    </row>
    <row r="160" spans="1:10" ht="85.5" customHeight="1">
      <c r="A160" s="101" t="s">
        <v>160</v>
      </c>
      <c r="B160" s="76">
        <v>6130</v>
      </c>
      <c r="C160" s="77" t="s">
        <v>17</v>
      </c>
      <c r="D160" s="78" t="s">
        <v>332</v>
      </c>
      <c r="E160" s="30" t="s">
        <v>252</v>
      </c>
      <c r="F160" s="30">
        <v>500000</v>
      </c>
      <c r="G160" s="30">
        <v>0</v>
      </c>
      <c r="H160" s="81">
        <f t="shared" si="3"/>
        <v>500000</v>
      </c>
      <c r="I160" s="106"/>
      <c r="J160" s="12"/>
    </row>
    <row r="161" spans="1:10" ht="48.75" customHeight="1">
      <c r="A161" s="101" t="s">
        <v>161</v>
      </c>
      <c r="B161" s="76">
        <v>6310</v>
      </c>
      <c r="C161" s="77" t="s">
        <v>77</v>
      </c>
      <c r="D161" s="78" t="s">
        <v>335</v>
      </c>
      <c r="E161" s="31" t="s">
        <v>350</v>
      </c>
      <c r="F161" s="80">
        <v>0</v>
      </c>
      <c r="G161" s="81">
        <v>12260000</v>
      </c>
      <c r="H161" s="81">
        <f t="shared" si="3"/>
        <v>12260000</v>
      </c>
      <c r="I161" s="106"/>
      <c r="J161" s="12"/>
    </row>
    <row r="162" spans="1:10" ht="60" customHeight="1">
      <c r="A162" s="101" t="s">
        <v>162</v>
      </c>
      <c r="B162" s="76">
        <v>6350</v>
      </c>
      <c r="C162" s="77" t="s">
        <v>32</v>
      </c>
      <c r="D162" s="78" t="s">
        <v>163</v>
      </c>
      <c r="E162" s="31" t="s">
        <v>350</v>
      </c>
      <c r="F162" s="80">
        <v>0</v>
      </c>
      <c r="G162" s="81">
        <v>500000</v>
      </c>
      <c r="H162" s="81">
        <f t="shared" si="3"/>
        <v>500000</v>
      </c>
      <c r="I162" s="106"/>
      <c r="J162" s="12"/>
    </row>
    <row r="163" spans="1:10" ht="55.5" customHeight="1">
      <c r="A163" s="101" t="s">
        <v>164</v>
      </c>
      <c r="B163" s="76">
        <v>6650</v>
      </c>
      <c r="C163" s="77" t="s">
        <v>165</v>
      </c>
      <c r="D163" s="78" t="s">
        <v>339</v>
      </c>
      <c r="E163" s="30" t="s">
        <v>246</v>
      </c>
      <c r="F163" s="80">
        <v>30600000</v>
      </c>
      <c r="G163" s="81"/>
      <c r="H163" s="81">
        <f t="shared" si="3"/>
        <v>30600000</v>
      </c>
      <c r="I163" s="106"/>
      <c r="J163" s="12"/>
    </row>
    <row r="164" spans="1:11" ht="76.5" customHeight="1">
      <c r="A164" s="102" t="s">
        <v>166</v>
      </c>
      <c r="B164" s="76">
        <v>7470</v>
      </c>
      <c r="C164" s="77" t="s">
        <v>77</v>
      </c>
      <c r="D164" s="146" t="s">
        <v>333</v>
      </c>
      <c r="E164" s="30" t="s">
        <v>255</v>
      </c>
      <c r="F164" s="80">
        <v>0</v>
      </c>
      <c r="G164" s="81">
        <v>20000000</v>
      </c>
      <c r="H164" s="81">
        <f t="shared" si="3"/>
        <v>20000000</v>
      </c>
      <c r="I164" s="106"/>
      <c r="J164" s="12">
        <v>180409</v>
      </c>
      <c r="K164" s="12">
        <f>H164+H165+H166+H167+H168</f>
        <v>73790000</v>
      </c>
    </row>
    <row r="165" spans="1:10" ht="82.5" customHeight="1">
      <c r="A165" s="102" t="s">
        <v>166</v>
      </c>
      <c r="B165" s="76">
        <v>7470</v>
      </c>
      <c r="C165" s="77" t="s">
        <v>77</v>
      </c>
      <c r="D165" s="170"/>
      <c r="E165" s="30" t="s">
        <v>256</v>
      </c>
      <c r="F165" s="80">
        <v>0</v>
      </c>
      <c r="G165" s="81">
        <v>25000000</v>
      </c>
      <c r="H165" s="81">
        <f t="shared" si="3"/>
        <v>25000000</v>
      </c>
      <c r="I165" s="106"/>
      <c r="J165" s="12"/>
    </row>
    <row r="166" spans="1:10" ht="79.5" customHeight="1">
      <c r="A166" s="102" t="s">
        <v>166</v>
      </c>
      <c r="B166" s="76">
        <v>7470</v>
      </c>
      <c r="C166" s="77" t="s">
        <v>77</v>
      </c>
      <c r="D166" s="170"/>
      <c r="E166" s="54" t="s">
        <v>257</v>
      </c>
      <c r="F166" s="80">
        <v>0</v>
      </c>
      <c r="G166" s="81">
        <v>500000</v>
      </c>
      <c r="H166" s="81">
        <f t="shared" si="3"/>
        <v>500000</v>
      </c>
      <c r="I166" s="106"/>
      <c r="J166" s="12"/>
    </row>
    <row r="167" spans="1:10" ht="78" customHeight="1">
      <c r="A167" s="102" t="s">
        <v>166</v>
      </c>
      <c r="B167" s="76">
        <v>7470</v>
      </c>
      <c r="C167" s="77" t="s">
        <v>77</v>
      </c>
      <c r="D167" s="170"/>
      <c r="E167" s="30" t="s">
        <v>258</v>
      </c>
      <c r="F167" s="80">
        <v>0</v>
      </c>
      <c r="G167" s="81">
        <v>1690000</v>
      </c>
      <c r="H167" s="81">
        <f t="shared" si="3"/>
        <v>1690000</v>
      </c>
      <c r="I167" s="106"/>
      <c r="J167" s="12"/>
    </row>
    <row r="168" spans="1:10" ht="91.5" customHeight="1">
      <c r="A168" s="102" t="s">
        <v>166</v>
      </c>
      <c r="B168" s="76">
        <v>7470</v>
      </c>
      <c r="C168" s="77" t="s">
        <v>77</v>
      </c>
      <c r="D168" s="147"/>
      <c r="E168" s="30" t="s">
        <v>259</v>
      </c>
      <c r="F168" s="80">
        <v>0</v>
      </c>
      <c r="G168" s="81">
        <v>26600000</v>
      </c>
      <c r="H168" s="81">
        <f t="shared" si="3"/>
        <v>26600000</v>
      </c>
      <c r="I168" s="106"/>
      <c r="J168" s="12"/>
    </row>
    <row r="169" spans="1:10" ht="60" customHeight="1">
      <c r="A169" s="101" t="s">
        <v>289</v>
      </c>
      <c r="B169" s="76">
        <v>8600</v>
      </c>
      <c r="C169" s="77" t="s">
        <v>12</v>
      </c>
      <c r="D169" s="78" t="s">
        <v>13</v>
      </c>
      <c r="E169" s="30" t="s">
        <v>340</v>
      </c>
      <c r="F169" s="80">
        <f>F171</f>
        <v>1300000</v>
      </c>
      <c r="G169" s="80">
        <f>G171</f>
        <v>0</v>
      </c>
      <c r="H169" s="81">
        <f>F169+G169</f>
        <v>1300000</v>
      </c>
      <c r="I169" s="106"/>
      <c r="J169" s="12"/>
    </row>
    <row r="170" spans="1:10" s="137" customFormat="1" ht="12.75" customHeight="1">
      <c r="A170" s="130"/>
      <c r="B170" s="130"/>
      <c r="C170" s="131"/>
      <c r="D170" s="138" t="s">
        <v>344</v>
      </c>
      <c r="E170" s="132"/>
      <c r="F170" s="133"/>
      <c r="G170" s="134"/>
      <c r="H170" s="134"/>
      <c r="I170" s="135"/>
      <c r="J170" s="136"/>
    </row>
    <row r="171" spans="1:10" s="137" customFormat="1" ht="47.25">
      <c r="A171" s="141" t="s">
        <v>346</v>
      </c>
      <c r="B171" s="130">
        <v>8605</v>
      </c>
      <c r="C171" s="131" t="s">
        <v>12</v>
      </c>
      <c r="D171" s="140" t="s">
        <v>360</v>
      </c>
      <c r="E171" s="132"/>
      <c r="F171" s="133">
        <v>1300000</v>
      </c>
      <c r="G171" s="134"/>
      <c r="H171" s="134">
        <f>F171+G171</f>
        <v>1300000</v>
      </c>
      <c r="I171" s="135"/>
      <c r="J171" s="136"/>
    </row>
    <row r="172" spans="1:10" ht="63" customHeight="1">
      <c r="A172" s="101" t="s">
        <v>289</v>
      </c>
      <c r="B172" s="76">
        <v>8600</v>
      </c>
      <c r="C172" s="77" t="s">
        <v>12</v>
      </c>
      <c r="D172" s="78" t="s">
        <v>13</v>
      </c>
      <c r="E172" s="30" t="s">
        <v>263</v>
      </c>
      <c r="F172" s="80">
        <v>1010000</v>
      </c>
      <c r="G172" s="81"/>
      <c r="H172" s="81">
        <f t="shared" si="3"/>
        <v>1010000</v>
      </c>
      <c r="I172" s="106"/>
      <c r="J172" s="12"/>
    </row>
    <row r="173" spans="1:10" s="137" customFormat="1" ht="12.75" customHeight="1">
      <c r="A173" s="130"/>
      <c r="B173" s="130"/>
      <c r="C173" s="131"/>
      <c r="D173" s="138" t="s">
        <v>344</v>
      </c>
      <c r="E173" s="132"/>
      <c r="F173" s="133"/>
      <c r="G173" s="134"/>
      <c r="H173" s="134"/>
      <c r="I173" s="135"/>
      <c r="J173" s="136"/>
    </row>
    <row r="174" spans="1:10" s="137" customFormat="1" ht="51" customHeight="1">
      <c r="A174" s="141" t="s">
        <v>347</v>
      </c>
      <c r="B174" s="130">
        <v>8606</v>
      </c>
      <c r="C174" s="131" t="s">
        <v>12</v>
      </c>
      <c r="D174" s="140" t="s">
        <v>361</v>
      </c>
      <c r="E174" s="132"/>
      <c r="F174" s="133">
        <v>1010000</v>
      </c>
      <c r="G174" s="134"/>
      <c r="H174" s="134"/>
      <c r="I174" s="135"/>
      <c r="J174" s="136"/>
    </row>
    <row r="175" spans="1:10" ht="58.5" customHeight="1">
      <c r="A175" s="101" t="s">
        <v>167</v>
      </c>
      <c r="B175" s="76">
        <v>8800</v>
      </c>
      <c r="C175" s="77" t="s">
        <v>168</v>
      </c>
      <c r="D175" s="78" t="s">
        <v>169</v>
      </c>
      <c r="E175" s="30" t="s">
        <v>246</v>
      </c>
      <c r="F175" s="80">
        <v>0</v>
      </c>
      <c r="G175" s="81">
        <f>G177</f>
        <v>60000000</v>
      </c>
      <c r="H175" s="81">
        <f t="shared" si="3"/>
        <v>60000000</v>
      </c>
      <c r="I175" s="106"/>
      <c r="J175" s="12"/>
    </row>
    <row r="176" spans="1:10" s="137" customFormat="1" ht="12.75" customHeight="1">
      <c r="A176" s="130"/>
      <c r="B176" s="130"/>
      <c r="C176" s="131"/>
      <c r="D176" s="138" t="s">
        <v>344</v>
      </c>
      <c r="E176" s="132"/>
      <c r="F176" s="133"/>
      <c r="G176" s="134"/>
      <c r="H176" s="134"/>
      <c r="I176" s="135"/>
      <c r="J176" s="136"/>
    </row>
    <row r="177" spans="1:10" s="137" customFormat="1" ht="63" customHeight="1">
      <c r="A177" s="141" t="s">
        <v>348</v>
      </c>
      <c r="B177" s="130">
        <v>8801</v>
      </c>
      <c r="C177" s="131" t="s">
        <v>168</v>
      </c>
      <c r="D177" s="140" t="s">
        <v>362</v>
      </c>
      <c r="E177" s="132"/>
      <c r="F177" s="133">
        <v>0</v>
      </c>
      <c r="G177" s="134">
        <v>60000000</v>
      </c>
      <c r="H177" s="134">
        <f>F177+G177</f>
        <v>60000000</v>
      </c>
      <c r="I177" s="135"/>
      <c r="J177" s="136"/>
    </row>
    <row r="178" spans="1:10" ht="31.5">
      <c r="A178" s="70" t="s">
        <v>170</v>
      </c>
      <c r="B178" s="71"/>
      <c r="C178" s="72"/>
      <c r="D178" s="97" t="s">
        <v>171</v>
      </c>
      <c r="E178" s="98"/>
      <c r="F178" s="75">
        <v>3608137</v>
      </c>
      <c r="G178" s="75">
        <v>3608137</v>
      </c>
      <c r="H178" s="75">
        <f t="shared" si="3"/>
        <v>7216274</v>
      </c>
      <c r="I178" s="103"/>
      <c r="J178" s="12"/>
    </row>
    <row r="179" spans="1:10" ht="31.5">
      <c r="A179" s="91" t="s">
        <v>172</v>
      </c>
      <c r="B179" s="92"/>
      <c r="C179" s="93"/>
      <c r="D179" s="108" t="s">
        <v>173</v>
      </c>
      <c r="E179" s="94"/>
      <c r="F179" s="88">
        <f>F180+F181+F182</f>
        <v>500000</v>
      </c>
      <c r="G179" s="88">
        <f>G180+G181+G182</f>
        <v>2000000</v>
      </c>
      <c r="H179" s="88">
        <f>H180+H181+H182</f>
        <v>2500000</v>
      </c>
      <c r="I179" s="60"/>
      <c r="J179" s="12"/>
    </row>
    <row r="180" spans="1:10" ht="90.75" customHeight="1">
      <c r="A180" s="76" t="s">
        <v>174</v>
      </c>
      <c r="B180" s="76">
        <v>6430</v>
      </c>
      <c r="C180" s="77" t="s">
        <v>175</v>
      </c>
      <c r="D180" s="78" t="s">
        <v>176</v>
      </c>
      <c r="E180" s="30" t="s">
        <v>264</v>
      </c>
      <c r="F180" s="80">
        <v>0</v>
      </c>
      <c r="G180" s="81">
        <v>1500000</v>
      </c>
      <c r="H180" s="81">
        <f t="shared" si="3"/>
        <v>1500000</v>
      </c>
      <c r="I180" s="106"/>
      <c r="J180" s="12"/>
    </row>
    <row r="181" spans="1:10" ht="61.5" customHeight="1">
      <c r="A181" s="76" t="s">
        <v>177</v>
      </c>
      <c r="B181" s="76">
        <v>7470</v>
      </c>
      <c r="C181" s="77" t="s">
        <v>77</v>
      </c>
      <c r="D181" s="78" t="s">
        <v>341</v>
      </c>
      <c r="E181" s="30" t="s">
        <v>261</v>
      </c>
      <c r="F181" s="80">
        <v>0</v>
      </c>
      <c r="G181" s="81">
        <v>500000</v>
      </c>
      <c r="H181" s="81">
        <f t="shared" si="3"/>
        <v>500000</v>
      </c>
      <c r="I181" s="106"/>
      <c r="J181" s="12"/>
    </row>
    <row r="182" spans="1:10" ht="71.25" customHeight="1">
      <c r="A182" s="76" t="s">
        <v>178</v>
      </c>
      <c r="B182" s="76">
        <v>8800</v>
      </c>
      <c r="C182" s="77" t="s">
        <v>168</v>
      </c>
      <c r="D182" s="78" t="s">
        <v>169</v>
      </c>
      <c r="E182" s="30" t="s">
        <v>263</v>
      </c>
      <c r="F182" s="80">
        <f>F184</f>
        <v>500000</v>
      </c>
      <c r="G182" s="81"/>
      <c r="H182" s="81">
        <f t="shared" si="3"/>
        <v>500000</v>
      </c>
      <c r="I182" s="106"/>
      <c r="J182" s="12"/>
    </row>
    <row r="183" spans="1:10" s="137" customFormat="1" ht="12.75" customHeight="1">
      <c r="A183" s="130"/>
      <c r="B183" s="130"/>
      <c r="C183" s="131"/>
      <c r="D183" s="138" t="s">
        <v>344</v>
      </c>
      <c r="E183" s="132"/>
      <c r="F183" s="133"/>
      <c r="G183" s="134"/>
      <c r="H183" s="134"/>
      <c r="I183" s="135"/>
      <c r="J183" s="136"/>
    </row>
    <row r="184" spans="1:10" s="137" customFormat="1" ht="57.75" customHeight="1">
      <c r="A184" s="130" t="s">
        <v>349</v>
      </c>
      <c r="B184" s="130">
        <v>8802</v>
      </c>
      <c r="C184" s="131" t="s">
        <v>168</v>
      </c>
      <c r="D184" s="140" t="s">
        <v>363</v>
      </c>
      <c r="E184" s="132"/>
      <c r="F184" s="133">
        <v>500000</v>
      </c>
      <c r="G184" s="134"/>
      <c r="H184" s="134">
        <f>F184+G184</f>
        <v>500000</v>
      </c>
      <c r="I184" s="135"/>
      <c r="J184" s="136"/>
    </row>
    <row r="185" spans="1:10" ht="44.25" customHeight="1">
      <c r="A185" s="70" t="s">
        <v>179</v>
      </c>
      <c r="B185" s="71"/>
      <c r="C185" s="72"/>
      <c r="D185" s="97" t="s">
        <v>180</v>
      </c>
      <c r="E185" s="98"/>
      <c r="F185" s="75">
        <f>F186</f>
        <v>0</v>
      </c>
      <c r="G185" s="75">
        <f>G186</f>
        <v>8057900</v>
      </c>
      <c r="H185" s="75">
        <f t="shared" si="3"/>
        <v>8057900</v>
      </c>
      <c r="I185" s="103"/>
      <c r="J185" s="12"/>
    </row>
    <row r="186" spans="1:10" ht="39" customHeight="1">
      <c r="A186" s="91" t="s">
        <v>181</v>
      </c>
      <c r="B186" s="92"/>
      <c r="C186" s="93"/>
      <c r="D186" s="108" t="s">
        <v>182</v>
      </c>
      <c r="E186" s="94"/>
      <c r="F186" s="88">
        <f>F187+F188+F189+F190+F191</f>
        <v>0</v>
      </c>
      <c r="G186" s="88">
        <f>G187+G188+G189+G190+G191</f>
        <v>8057900</v>
      </c>
      <c r="H186" s="88">
        <f>H187+H188+H189+H190+H191</f>
        <v>8057900</v>
      </c>
      <c r="I186" s="60"/>
      <c r="J186" s="12"/>
    </row>
    <row r="187" spans="1:9" ht="60" customHeight="1">
      <c r="A187" s="76" t="s">
        <v>183</v>
      </c>
      <c r="B187" s="76">
        <v>7470</v>
      </c>
      <c r="C187" s="77" t="s">
        <v>77</v>
      </c>
      <c r="D187" s="78" t="s">
        <v>333</v>
      </c>
      <c r="E187" s="30" t="s">
        <v>262</v>
      </c>
      <c r="F187" s="80">
        <v>0</v>
      </c>
      <c r="G187" s="81">
        <v>200000</v>
      </c>
      <c r="H187" s="81">
        <f t="shared" si="3"/>
        <v>200000</v>
      </c>
      <c r="I187" s="106"/>
    </row>
    <row r="188" spans="1:13" ht="31.5">
      <c r="A188" s="76" t="s">
        <v>184</v>
      </c>
      <c r="B188" s="76">
        <v>9110</v>
      </c>
      <c r="C188" s="77" t="s">
        <v>79</v>
      </c>
      <c r="D188" s="78" t="s">
        <v>80</v>
      </c>
      <c r="E188" s="167" t="s">
        <v>254</v>
      </c>
      <c r="F188" s="80">
        <v>0</v>
      </c>
      <c r="G188" s="81">
        <v>5830000</v>
      </c>
      <c r="H188" s="81">
        <f t="shared" si="3"/>
        <v>5830000</v>
      </c>
      <c r="I188" s="106"/>
      <c r="J188" s="64">
        <v>240600</v>
      </c>
      <c r="K188" s="57">
        <f>F187+F188+F189+F190+F191</f>
        <v>0</v>
      </c>
      <c r="L188" s="57">
        <f>G187+G188+G189+G190+G191</f>
        <v>8057900</v>
      </c>
      <c r="M188" s="57">
        <f>H187+H188+H189+H190+H191</f>
        <v>8057900</v>
      </c>
    </row>
    <row r="189" spans="1:10" ht="25.5" customHeight="1">
      <c r="A189" s="76" t="s">
        <v>185</v>
      </c>
      <c r="B189" s="76">
        <v>9120</v>
      </c>
      <c r="C189" s="77" t="s">
        <v>186</v>
      </c>
      <c r="D189" s="78" t="s">
        <v>187</v>
      </c>
      <c r="E189" s="167"/>
      <c r="F189" s="80">
        <v>0</v>
      </c>
      <c r="G189" s="81">
        <v>1500000</v>
      </c>
      <c r="H189" s="81">
        <f t="shared" si="3"/>
        <v>1500000</v>
      </c>
      <c r="I189" s="106"/>
      <c r="J189" s="12"/>
    </row>
    <row r="190" spans="1:10" ht="38.25" customHeight="1">
      <c r="A190" s="76" t="s">
        <v>188</v>
      </c>
      <c r="B190" s="76">
        <v>9130</v>
      </c>
      <c r="C190" s="77" t="s">
        <v>189</v>
      </c>
      <c r="D190" s="78" t="s">
        <v>190</v>
      </c>
      <c r="E190" s="167"/>
      <c r="F190" s="80">
        <v>0</v>
      </c>
      <c r="G190" s="81">
        <v>500000</v>
      </c>
      <c r="H190" s="81">
        <f t="shared" si="3"/>
        <v>500000</v>
      </c>
      <c r="I190" s="106"/>
      <c r="J190" s="12"/>
    </row>
    <row r="191" spans="1:11" ht="47.25" customHeight="1">
      <c r="A191" s="76" t="s">
        <v>191</v>
      </c>
      <c r="B191" s="76">
        <v>9140</v>
      </c>
      <c r="C191" s="77" t="s">
        <v>192</v>
      </c>
      <c r="D191" s="78" t="s">
        <v>193</v>
      </c>
      <c r="E191" s="168"/>
      <c r="F191" s="80">
        <v>0</v>
      </c>
      <c r="G191" s="81">
        <v>27900</v>
      </c>
      <c r="H191" s="81">
        <f t="shared" si="3"/>
        <v>27900</v>
      </c>
      <c r="I191" s="106"/>
      <c r="J191" s="12"/>
      <c r="K191" s="12"/>
    </row>
    <row r="192" spans="1:10" ht="36" customHeight="1">
      <c r="A192" s="70" t="s">
        <v>194</v>
      </c>
      <c r="B192" s="71"/>
      <c r="C192" s="72"/>
      <c r="D192" s="97" t="s">
        <v>195</v>
      </c>
      <c r="E192" s="98"/>
      <c r="F192" s="75">
        <f>F193</f>
        <v>34200000</v>
      </c>
      <c r="G192" s="75">
        <f>G193</f>
        <v>5015000</v>
      </c>
      <c r="H192" s="75">
        <f>F192+G192</f>
        <v>39215000</v>
      </c>
      <c r="I192" s="103"/>
      <c r="J192" s="12"/>
    </row>
    <row r="193" spans="1:10" ht="37.5" customHeight="1">
      <c r="A193" s="91" t="s">
        <v>196</v>
      </c>
      <c r="B193" s="92"/>
      <c r="C193" s="93"/>
      <c r="D193" s="108" t="s">
        <v>197</v>
      </c>
      <c r="E193" s="94"/>
      <c r="F193" s="88">
        <f>F194+F195+F196+F197</f>
        <v>34200000</v>
      </c>
      <c r="G193" s="88">
        <f>G194+G195+G196+G197</f>
        <v>5015000</v>
      </c>
      <c r="H193" s="88">
        <f>H194+H195+H196+H197</f>
        <v>39215000</v>
      </c>
      <c r="I193" s="60"/>
      <c r="J193" s="12"/>
    </row>
    <row r="194" spans="1:10" ht="64.5" customHeight="1">
      <c r="A194" s="76" t="s">
        <v>198</v>
      </c>
      <c r="B194" s="76">
        <v>6640</v>
      </c>
      <c r="C194" s="77" t="s">
        <v>199</v>
      </c>
      <c r="D194" s="78" t="s">
        <v>200</v>
      </c>
      <c r="E194" s="54" t="s">
        <v>265</v>
      </c>
      <c r="F194" s="80">
        <v>34000000</v>
      </c>
      <c r="G194" s="81">
        <v>0</v>
      </c>
      <c r="H194" s="81">
        <f aca="true" t="shared" si="4" ref="H194:H204">F194+G194</f>
        <v>34000000</v>
      </c>
      <c r="I194" s="103"/>
      <c r="J194" s="12"/>
    </row>
    <row r="195" spans="1:10" ht="63" customHeight="1">
      <c r="A195" s="76" t="s">
        <v>201</v>
      </c>
      <c r="B195" s="76">
        <v>6700</v>
      </c>
      <c r="C195" s="77" t="s">
        <v>202</v>
      </c>
      <c r="D195" s="78" t="s">
        <v>203</v>
      </c>
      <c r="E195" s="30" t="s">
        <v>265</v>
      </c>
      <c r="F195" s="80">
        <v>200000</v>
      </c>
      <c r="G195" s="81"/>
      <c r="H195" s="81">
        <f t="shared" si="4"/>
        <v>200000</v>
      </c>
      <c r="I195" s="103"/>
      <c r="J195" s="12"/>
    </row>
    <row r="196" spans="1:10" ht="66" customHeight="1">
      <c r="A196" s="76" t="s">
        <v>204</v>
      </c>
      <c r="B196" s="76">
        <v>6800</v>
      </c>
      <c r="C196" s="77" t="s">
        <v>205</v>
      </c>
      <c r="D196" s="78" t="s">
        <v>206</v>
      </c>
      <c r="E196" s="30" t="s">
        <v>266</v>
      </c>
      <c r="F196" s="80">
        <v>0</v>
      </c>
      <c r="G196" s="81">
        <v>15000</v>
      </c>
      <c r="H196" s="81">
        <f t="shared" si="4"/>
        <v>15000</v>
      </c>
      <c r="I196" s="103"/>
      <c r="J196" s="12"/>
    </row>
    <row r="197" spans="1:12" ht="70.5" customHeight="1">
      <c r="A197" s="76" t="s">
        <v>207</v>
      </c>
      <c r="B197" s="76">
        <v>7470</v>
      </c>
      <c r="C197" s="77" t="s">
        <v>77</v>
      </c>
      <c r="D197" s="78" t="s">
        <v>341</v>
      </c>
      <c r="E197" s="54" t="s">
        <v>265</v>
      </c>
      <c r="F197" s="80">
        <v>0</v>
      </c>
      <c r="G197" s="81">
        <v>5000000</v>
      </c>
      <c r="H197" s="81">
        <f t="shared" si="4"/>
        <v>5000000</v>
      </c>
      <c r="I197" s="103"/>
      <c r="J197" s="12"/>
      <c r="K197" s="12">
        <f>H197+H187+H181+H168+H167+H166+H165+H164+H65</f>
        <v>80040000</v>
      </c>
      <c r="L197" s="8">
        <v>180409</v>
      </c>
    </row>
    <row r="198" spans="1:10" ht="22.5" customHeight="1">
      <c r="A198" s="70" t="s">
        <v>208</v>
      </c>
      <c r="B198" s="71"/>
      <c r="C198" s="72"/>
      <c r="D198" s="97" t="s">
        <v>209</v>
      </c>
      <c r="E198" s="98"/>
      <c r="F198" s="75">
        <f>F199</f>
        <v>200000</v>
      </c>
      <c r="G198" s="75">
        <f>G199</f>
        <v>0</v>
      </c>
      <c r="H198" s="75">
        <f>F198+G198</f>
        <v>200000</v>
      </c>
      <c r="I198" s="103"/>
      <c r="J198" s="12"/>
    </row>
    <row r="199" spans="1:10" ht="60.75" customHeight="1">
      <c r="A199" s="91" t="s">
        <v>210</v>
      </c>
      <c r="B199" s="92"/>
      <c r="C199" s="93"/>
      <c r="D199" s="108" t="s">
        <v>211</v>
      </c>
      <c r="E199" s="94"/>
      <c r="F199" s="88">
        <f>F200+F201</f>
        <v>200000</v>
      </c>
      <c r="G199" s="88">
        <f>G200+G201</f>
        <v>0</v>
      </c>
      <c r="H199" s="88">
        <f>H200+H201</f>
        <v>200000</v>
      </c>
      <c r="I199" s="60"/>
      <c r="J199" s="12"/>
    </row>
    <row r="200" spans="1:10" ht="72" customHeight="1">
      <c r="A200" s="76" t="s">
        <v>212</v>
      </c>
      <c r="B200" s="76">
        <v>7810</v>
      </c>
      <c r="C200" s="77" t="s">
        <v>213</v>
      </c>
      <c r="D200" s="78" t="s">
        <v>214</v>
      </c>
      <c r="E200" s="30" t="s">
        <v>268</v>
      </c>
      <c r="F200" s="80">
        <v>164500</v>
      </c>
      <c r="G200" s="81"/>
      <c r="H200" s="81">
        <f t="shared" si="4"/>
        <v>164500</v>
      </c>
      <c r="I200" s="103"/>
      <c r="J200" s="12"/>
    </row>
    <row r="201" spans="1:10" ht="64.5" customHeight="1">
      <c r="A201" s="76" t="s">
        <v>212</v>
      </c>
      <c r="B201" s="76">
        <v>7810</v>
      </c>
      <c r="C201" s="77" t="s">
        <v>213</v>
      </c>
      <c r="D201" s="78" t="s">
        <v>214</v>
      </c>
      <c r="E201" s="30" t="s">
        <v>269</v>
      </c>
      <c r="F201" s="80">
        <v>35500</v>
      </c>
      <c r="G201" s="81"/>
      <c r="H201" s="81">
        <f t="shared" si="4"/>
        <v>35500</v>
      </c>
      <c r="I201" s="103"/>
      <c r="J201" s="12"/>
    </row>
    <row r="202" spans="1:10" ht="21" customHeight="1">
      <c r="A202" s="70" t="s">
        <v>215</v>
      </c>
      <c r="B202" s="71"/>
      <c r="C202" s="72"/>
      <c r="D202" s="97" t="s">
        <v>216</v>
      </c>
      <c r="E202" s="98"/>
      <c r="F202" s="75">
        <f>F203</f>
        <v>285000</v>
      </c>
      <c r="G202" s="75">
        <f>G203</f>
        <v>0</v>
      </c>
      <c r="H202" s="75">
        <f>F202+G202</f>
        <v>285000</v>
      </c>
      <c r="I202" s="103"/>
      <c r="J202" s="12"/>
    </row>
    <row r="203" spans="1:10" ht="36" customHeight="1">
      <c r="A203" s="91" t="s">
        <v>217</v>
      </c>
      <c r="B203" s="92"/>
      <c r="C203" s="93"/>
      <c r="D203" s="108" t="s">
        <v>218</v>
      </c>
      <c r="E203" s="94"/>
      <c r="F203" s="88">
        <f>F204</f>
        <v>285000</v>
      </c>
      <c r="G203" s="88">
        <f>G204</f>
        <v>0</v>
      </c>
      <c r="H203" s="88">
        <f t="shared" si="4"/>
        <v>285000</v>
      </c>
      <c r="I203" s="103"/>
      <c r="J203" s="12"/>
    </row>
    <row r="204" spans="1:10" ht="57" customHeight="1">
      <c r="A204" s="76" t="s">
        <v>219</v>
      </c>
      <c r="B204" s="76">
        <v>7410</v>
      </c>
      <c r="C204" s="77" t="s">
        <v>220</v>
      </c>
      <c r="D204" s="78" t="s">
        <v>342</v>
      </c>
      <c r="E204" s="30" t="s">
        <v>351</v>
      </c>
      <c r="F204" s="80">
        <v>285000</v>
      </c>
      <c r="G204" s="81"/>
      <c r="H204" s="81">
        <f t="shared" si="4"/>
        <v>285000</v>
      </c>
      <c r="I204" s="103"/>
      <c r="J204" s="12"/>
    </row>
    <row r="205" spans="1:10" ht="33" customHeight="1">
      <c r="A205" s="92"/>
      <c r="B205" s="91" t="s">
        <v>221</v>
      </c>
      <c r="C205" s="93"/>
      <c r="D205" s="109" t="s">
        <v>2</v>
      </c>
      <c r="E205" s="99"/>
      <c r="F205" s="88">
        <f>F15+F21+F34+F67+F91+F120+F135+F138+F141+F178+F185+F192+F198+F202+F147</f>
        <v>254714525</v>
      </c>
      <c r="G205" s="88">
        <f>G15+G21+G34+G67+G91+G120+G135+G138+G141+G178+G185+G192+G198+G202+G147</f>
        <v>213077797</v>
      </c>
      <c r="H205" s="88">
        <f>H15+H21+H34+H67+H91+H120+H135+H138+H141+H178+H185+H192+H198+H202+H147</f>
        <v>467792322</v>
      </c>
      <c r="I205" s="103"/>
      <c r="J205" s="12"/>
    </row>
    <row r="206" spans="6:10" ht="15">
      <c r="F206" s="12"/>
      <c r="G206" s="12"/>
      <c r="H206" s="12"/>
      <c r="I206" s="3"/>
      <c r="J206" s="12"/>
    </row>
    <row r="207" spans="6:10" ht="4.5" customHeight="1">
      <c r="F207" s="12"/>
      <c r="G207" s="12"/>
      <c r="H207" s="12"/>
      <c r="I207" s="3"/>
      <c r="J207" s="12"/>
    </row>
    <row r="208" spans="1:10" s="112" customFormat="1" ht="188.25" customHeight="1">
      <c r="A208" s="165" t="s">
        <v>369</v>
      </c>
      <c r="B208" s="166"/>
      <c r="C208" s="166"/>
      <c r="D208" s="166"/>
      <c r="E208" s="181" t="s">
        <v>286</v>
      </c>
      <c r="F208" s="182"/>
      <c r="G208" s="182"/>
      <c r="H208" s="182"/>
      <c r="I208" s="113"/>
      <c r="J208" s="114"/>
    </row>
    <row r="209" spans="6:10" ht="15">
      <c r="F209" s="12"/>
      <c r="G209" s="12"/>
      <c r="H209" s="12"/>
      <c r="I209" s="3"/>
      <c r="J209" s="12"/>
    </row>
    <row r="210" spans="6:10" ht="15">
      <c r="F210" s="12"/>
      <c r="G210" s="12"/>
      <c r="H210" s="12"/>
      <c r="I210" s="3"/>
      <c r="J210" s="12"/>
    </row>
    <row r="211" spans="5:10" ht="15">
      <c r="E211" s="32" t="s">
        <v>229</v>
      </c>
      <c r="F211" s="12"/>
      <c r="G211" s="12"/>
      <c r="H211" s="12"/>
      <c r="I211" s="3"/>
      <c r="J211" s="12"/>
    </row>
    <row r="212" spans="5:12" ht="15">
      <c r="E212" s="1" t="s">
        <v>230</v>
      </c>
      <c r="F212" s="16"/>
      <c r="G212" s="16"/>
      <c r="H212" s="16"/>
      <c r="I212" s="110"/>
      <c r="J212" s="17"/>
      <c r="K212" s="17"/>
      <c r="L212" s="18"/>
    </row>
    <row r="213" spans="5:12" ht="15">
      <c r="E213" s="2">
        <v>70</v>
      </c>
      <c r="F213" s="19"/>
      <c r="G213" s="19"/>
      <c r="H213" s="19"/>
      <c r="I213" s="21"/>
      <c r="J213" s="3"/>
      <c r="K213" s="4"/>
      <c r="L213" s="5"/>
    </row>
    <row r="214" spans="5:12" ht="15">
      <c r="E214" s="2">
        <v>80</v>
      </c>
      <c r="F214" s="19"/>
      <c r="G214" s="19"/>
      <c r="H214" s="19"/>
      <c r="I214" s="21"/>
      <c r="J214" s="3"/>
      <c r="K214" s="4"/>
      <c r="L214" s="5"/>
    </row>
    <row r="215" spans="5:12" ht="15">
      <c r="E215" s="2">
        <v>90</v>
      </c>
      <c r="F215" s="19"/>
      <c r="G215" s="19"/>
      <c r="H215" s="19"/>
      <c r="I215" s="21"/>
      <c r="J215" s="3"/>
      <c r="K215" s="4"/>
      <c r="L215" s="5"/>
    </row>
    <row r="216" spans="5:12" ht="15">
      <c r="E216" s="2">
        <v>100</v>
      </c>
      <c r="F216" s="19"/>
      <c r="G216" s="19"/>
      <c r="H216" s="19"/>
      <c r="I216" s="21"/>
      <c r="J216" s="3"/>
      <c r="K216" s="4"/>
      <c r="L216" s="5"/>
    </row>
    <row r="217" spans="5:12" ht="15">
      <c r="E217" s="2">
        <v>110</v>
      </c>
      <c r="F217" s="19"/>
      <c r="G217" s="19"/>
      <c r="H217" s="19"/>
      <c r="I217" s="21"/>
      <c r="J217" s="3"/>
      <c r="K217" s="4"/>
      <c r="L217" s="5"/>
    </row>
    <row r="218" spans="5:12" ht="15">
      <c r="E218" s="2">
        <v>120</v>
      </c>
      <c r="F218" s="19"/>
      <c r="G218" s="19"/>
      <c r="H218" s="19"/>
      <c r="I218" s="21"/>
      <c r="J218" s="3"/>
      <c r="K218" s="4"/>
      <c r="L218" s="5"/>
    </row>
    <row r="219" spans="5:12" ht="15">
      <c r="E219" s="2">
        <v>130</v>
      </c>
      <c r="F219" s="19"/>
      <c r="G219" s="19"/>
      <c r="H219" s="19"/>
      <c r="I219" s="21"/>
      <c r="J219" s="3"/>
      <c r="K219" s="4"/>
      <c r="L219" s="5"/>
    </row>
    <row r="220" spans="5:12" ht="15">
      <c r="E220" s="2">
        <v>150</v>
      </c>
      <c r="F220" s="19"/>
      <c r="G220" s="19"/>
      <c r="H220" s="19"/>
      <c r="I220" s="21"/>
      <c r="J220" s="3"/>
      <c r="K220" s="4"/>
      <c r="L220" s="128"/>
    </row>
    <row r="221" spans="5:12" ht="15">
      <c r="E221" s="2">
        <v>160</v>
      </c>
      <c r="F221" s="19"/>
      <c r="G221" s="19"/>
      <c r="H221" s="19"/>
      <c r="I221" s="21"/>
      <c r="J221" s="3"/>
      <c r="K221" s="4"/>
      <c r="L221" s="5"/>
    </row>
    <row r="222" spans="5:12" ht="15">
      <c r="E222" s="2">
        <v>170</v>
      </c>
      <c r="F222" s="19"/>
      <c r="G222" s="19"/>
      <c r="H222" s="19"/>
      <c r="I222" s="21"/>
      <c r="J222" s="3"/>
      <c r="K222" s="4"/>
      <c r="L222" s="5"/>
    </row>
    <row r="223" spans="5:12" ht="15">
      <c r="E223" s="2">
        <v>180</v>
      </c>
      <c r="F223" s="19"/>
      <c r="G223" s="19"/>
      <c r="H223" s="19"/>
      <c r="I223" s="21"/>
      <c r="J223" s="3"/>
      <c r="K223" s="4"/>
      <c r="L223" s="5"/>
    </row>
    <row r="224" spans="5:12" ht="15">
      <c r="E224" s="2">
        <v>200</v>
      </c>
      <c r="F224" s="19"/>
      <c r="G224" s="19"/>
      <c r="H224" s="19"/>
      <c r="I224" s="21"/>
      <c r="J224" s="3"/>
      <c r="K224" s="4"/>
      <c r="L224" s="5"/>
    </row>
    <row r="225" spans="5:12" ht="15">
      <c r="E225" s="2">
        <v>210</v>
      </c>
      <c r="F225" s="19"/>
      <c r="G225" s="19"/>
      <c r="H225" s="19"/>
      <c r="I225" s="21"/>
      <c r="J225" s="3"/>
      <c r="K225" s="5"/>
      <c r="L225" s="5"/>
    </row>
    <row r="226" spans="5:12" ht="15">
      <c r="E226" s="2">
        <v>240</v>
      </c>
      <c r="F226" s="19"/>
      <c r="G226" s="19"/>
      <c r="H226" s="19"/>
      <c r="I226" s="21"/>
      <c r="J226" s="3"/>
      <c r="K226" s="4"/>
      <c r="L226" s="5"/>
    </row>
    <row r="227" spans="5:12" ht="15">
      <c r="E227" s="2">
        <v>250</v>
      </c>
      <c r="F227" s="20"/>
      <c r="G227" s="20"/>
      <c r="H227" s="20"/>
      <c r="I227" s="111"/>
      <c r="J227" s="3"/>
      <c r="K227" s="4"/>
      <c r="L227" s="5"/>
    </row>
    <row r="228" spans="6:12" ht="15">
      <c r="F228" s="20">
        <f>SUM(F212:F227)</f>
        <v>0</v>
      </c>
      <c r="G228" s="20">
        <f>SUM(G212:G227)</f>
        <v>0</v>
      </c>
      <c r="H228" s="20">
        <f>SUM(H212:H227)</f>
        <v>0</v>
      </c>
      <c r="I228" s="111"/>
      <c r="J228" s="3"/>
      <c r="K228" s="4"/>
      <c r="L228" s="5"/>
    </row>
    <row r="229" spans="5:12" ht="15">
      <c r="E229" s="4"/>
      <c r="F229" s="21"/>
      <c r="G229" s="21"/>
      <c r="H229" s="21"/>
      <c r="I229" s="21"/>
      <c r="J229" s="3"/>
      <c r="K229" s="4"/>
      <c r="L229" s="5"/>
    </row>
    <row r="230" spans="5:12" ht="15">
      <c r="E230" s="129" t="s">
        <v>231</v>
      </c>
      <c r="F230" s="22">
        <f>F205-F228</f>
        <v>254714525</v>
      </c>
      <c r="G230" s="22">
        <f>G205-G228</f>
        <v>213077797</v>
      </c>
      <c r="H230" s="61">
        <f>H205-H228</f>
        <v>467792322</v>
      </c>
      <c r="I230" s="5"/>
      <c r="J230" s="3"/>
      <c r="K230" s="4"/>
      <c r="L230" s="5"/>
    </row>
    <row r="231" spans="5:12" ht="15">
      <c r="E231" s="2"/>
      <c r="F231" s="2"/>
      <c r="G231" s="2"/>
      <c r="H231" s="7"/>
      <c r="I231" s="5"/>
      <c r="J231" s="3"/>
      <c r="K231" s="4"/>
      <c r="L231" s="5"/>
    </row>
    <row r="232" spans="4:12" ht="15">
      <c r="D232" s="69"/>
      <c r="E232" s="2"/>
      <c r="F232" s="2"/>
      <c r="G232" s="2"/>
      <c r="H232" s="7"/>
      <c r="I232" s="5"/>
      <c r="J232" s="3"/>
      <c r="K232" s="4"/>
      <c r="L232" s="6"/>
    </row>
    <row r="233" spans="4:12" ht="15">
      <c r="D233" s="69"/>
      <c r="E233" s="2"/>
      <c r="F233" s="7"/>
      <c r="G233" s="7"/>
      <c r="H233" s="7"/>
      <c r="I233" s="5"/>
      <c r="J233" s="3"/>
      <c r="K233" s="4"/>
      <c r="L233" s="6"/>
    </row>
    <row r="234" spans="4:12" ht="15">
      <c r="D234" s="69"/>
      <c r="E234" s="2"/>
      <c r="F234" s="2"/>
      <c r="G234" s="2"/>
      <c r="H234" s="2"/>
      <c r="I234" s="4"/>
      <c r="J234" s="3"/>
      <c r="K234" s="4"/>
      <c r="L234" s="6"/>
    </row>
    <row r="235" spans="4:12" ht="15">
      <c r="D235" s="69"/>
      <c r="E235" s="2"/>
      <c r="F235" s="2"/>
      <c r="G235" s="2"/>
      <c r="H235" s="2"/>
      <c r="I235" s="4"/>
      <c r="J235" s="3"/>
      <c r="K235" s="4"/>
      <c r="L235" s="6"/>
    </row>
    <row r="236" spans="4:12" ht="15">
      <c r="D236" s="69"/>
      <c r="E236" s="2"/>
      <c r="F236" s="2"/>
      <c r="G236" s="2"/>
      <c r="H236" s="2"/>
      <c r="I236" s="4"/>
      <c r="J236" s="3"/>
      <c r="K236" s="4"/>
      <c r="L236" s="6"/>
    </row>
    <row r="237" spans="4:12" ht="15">
      <c r="D237" s="69"/>
      <c r="E237" s="2"/>
      <c r="F237" s="2"/>
      <c r="G237" s="2"/>
      <c r="H237" s="2"/>
      <c r="I237" s="4"/>
      <c r="J237" s="3"/>
      <c r="K237" s="4"/>
      <c r="L237" s="6"/>
    </row>
    <row r="238" spans="4:12" ht="15">
      <c r="D238" s="69"/>
      <c r="E238" s="2"/>
      <c r="F238" s="2"/>
      <c r="G238" s="2"/>
      <c r="H238" s="2"/>
      <c r="I238" s="4"/>
      <c r="J238" s="3"/>
      <c r="K238" s="4"/>
      <c r="L238" s="6"/>
    </row>
    <row r="239" spans="4:12" ht="15">
      <c r="D239" s="69"/>
      <c r="E239" s="2"/>
      <c r="F239" s="2"/>
      <c r="G239" s="2"/>
      <c r="H239" s="2"/>
      <c r="I239" s="4"/>
      <c r="J239" s="3"/>
      <c r="K239" s="4"/>
      <c r="L239" s="6"/>
    </row>
    <row r="240" spans="4:12" ht="15">
      <c r="D240" s="69"/>
      <c r="E240" s="2"/>
      <c r="F240" s="2"/>
      <c r="G240" s="2"/>
      <c r="H240" s="2"/>
      <c r="I240" s="4"/>
      <c r="J240" s="3"/>
      <c r="K240" s="4"/>
      <c r="L240" s="6"/>
    </row>
    <row r="241" spans="4:12" ht="15">
      <c r="D241" s="69"/>
      <c r="E241" s="2"/>
      <c r="F241" s="2"/>
      <c r="G241" s="2"/>
      <c r="H241" s="2"/>
      <c r="I241" s="4"/>
      <c r="J241" s="3"/>
      <c r="K241" s="4"/>
      <c r="L241" s="6"/>
    </row>
    <row r="242" spans="4:12" ht="15">
      <c r="D242" s="69"/>
      <c r="E242" s="2"/>
      <c r="F242" s="2"/>
      <c r="G242" s="2"/>
      <c r="H242" s="2"/>
      <c r="I242" s="4"/>
      <c r="J242" s="3"/>
      <c r="K242" s="4"/>
      <c r="L242" s="6"/>
    </row>
    <row r="243" spans="4:12" ht="15">
      <c r="D243" s="69"/>
      <c r="E243" s="2"/>
      <c r="F243" s="2"/>
      <c r="G243" s="2"/>
      <c r="H243" s="2"/>
      <c r="I243" s="4"/>
      <c r="J243" s="3"/>
      <c r="K243" s="4"/>
      <c r="L243" s="6"/>
    </row>
    <row r="244" spans="4:12" ht="15">
      <c r="D244" s="69"/>
      <c r="E244" s="2"/>
      <c r="F244" s="2"/>
      <c r="G244" s="2"/>
      <c r="H244" s="2"/>
      <c r="I244" s="4"/>
      <c r="J244" s="3"/>
      <c r="K244" s="4"/>
      <c r="L244" s="6"/>
    </row>
    <row r="245" spans="4:12" ht="15">
      <c r="D245" s="69"/>
      <c r="E245" s="2"/>
      <c r="F245" s="2"/>
      <c r="G245" s="2"/>
      <c r="H245" s="2"/>
      <c r="I245" s="4"/>
      <c r="J245" s="3"/>
      <c r="K245" s="4"/>
      <c r="L245" s="4"/>
    </row>
    <row r="246" spans="4:12" ht="15">
      <c r="D246" s="69"/>
      <c r="E246" s="2"/>
      <c r="F246" s="2"/>
      <c r="G246" s="2"/>
      <c r="H246" s="2"/>
      <c r="I246" s="4"/>
      <c r="J246" s="3"/>
      <c r="K246" s="4"/>
      <c r="L246" s="4"/>
    </row>
    <row r="247" spans="4:12" ht="15">
      <c r="D247" s="69"/>
      <c r="E247" s="2"/>
      <c r="F247" s="2"/>
      <c r="G247" s="2"/>
      <c r="H247" s="2"/>
      <c r="I247" s="4"/>
      <c r="J247" s="3"/>
      <c r="K247" s="4"/>
      <c r="L247" s="4"/>
    </row>
    <row r="248" spans="4:12" ht="15">
      <c r="D248" s="69"/>
      <c r="E248" s="2"/>
      <c r="F248" s="2"/>
      <c r="G248" s="2"/>
      <c r="H248" s="2"/>
      <c r="I248" s="4"/>
      <c r="J248" s="3"/>
      <c r="K248" s="4"/>
      <c r="L248" s="4"/>
    </row>
    <row r="249" spans="4:12" ht="15">
      <c r="D249" s="69"/>
      <c r="E249" s="2"/>
      <c r="F249" s="2"/>
      <c r="G249" s="2"/>
      <c r="H249" s="2"/>
      <c r="I249" s="4"/>
      <c r="J249" s="3"/>
      <c r="K249" s="4"/>
      <c r="L249" s="4"/>
    </row>
    <row r="250" spans="4:12" ht="15">
      <c r="D250" s="69"/>
      <c r="E250" s="2"/>
      <c r="F250" s="2"/>
      <c r="G250" s="2"/>
      <c r="H250" s="2"/>
      <c r="I250" s="4"/>
      <c r="J250" s="3"/>
      <c r="K250" s="4"/>
      <c r="L250" s="4"/>
    </row>
    <row r="251" spans="4:12" ht="15">
      <c r="D251" s="69"/>
      <c r="E251" s="2"/>
      <c r="F251" s="2"/>
      <c r="G251" s="2"/>
      <c r="H251" s="2"/>
      <c r="I251" s="4"/>
      <c r="J251" s="3"/>
      <c r="K251" s="4"/>
      <c r="L251" s="4"/>
    </row>
    <row r="252" spans="4:12" ht="15">
      <c r="D252" s="69"/>
      <c r="E252" s="2"/>
      <c r="F252" s="2"/>
      <c r="G252" s="2"/>
      <c r="H252" s="2"/>
      <c r="I252" s="4"/>
      <c r="J252" s="3"/>
      <c r="K252" s="4"/>
      <c r="L252" s="4"/>
    </row>
    <row r="253" spans="4:12" ht="15">
      <c r="D253" s="69"/>
      <c r="E253" s="2"/>
      <c r="F253" s="2"/>
      <c r="G253" s="2"/>
      <c r="H253" s="2"/>
      <c r="I253" s="4"/>
      <c r="J253" s="3"/>
      <c r="K253" s="4"/>
      <c r="L253" s="4"/>
    </row>
    <row r="254" spans="4:12" ht="15">
      <c r="D254" s="69"/>
      <c r="E254" s="2"/>
      <c r="F254" s="2"/>
      <c r="G254" s="2"/>
      <c r="H254" s="2"/>
      <c r="I254" s="4"/>
      <c r="J254" s="3"/>
      <c r="K254" s="4"/>
      <c r="L254" s="4"/>
    </row>
    <row r="255" spans="4:12" ht="15">
      <c r="D255" s="69"/>
      <c r="E255" s="2"/>
      <c r="F255" s="2"/>
      <c r="G255" s="2"/>
      <c r="H255" s="2"/>
      <c r="I255" s="4"/>
      <c r="J255" s="3"/>
      <c r="K255" s="4"/>
      <c r="L255" s="4"/>
    </row>
    <row r="256" spans="4:12" ht="15">
      <c r="D256" s="69"/>
      <c r="E256" s="2"/>
      <c r="F256" s="2"/>
      <c r="G256" s="2"/>
      <c r="H256" s="2"/>
      <c r="I256" s="4"/>
      <c r="J256" s="3"/>
      <c r="K256" s="4"/>
      <c r="L256" s="4"/>
    </row>
    <row r="257" spans="4:12" ht="15">
      <c r="D257" s="69"/>
      <c r="E257" s="2"/>
      <c r="F257" s="2"/>
      <c r="G257" s="2"/>
      <c r="H257" s="2"/>
      <c r="I257" s="4"/>
      <c r="J257" s="3"/>
      <c r="K257" s="4"/>
      <c r="L257" s="4"/>
    </row>
    <row r="258" spans="4:12" ht="15">
      <c r="D258" s="69"/>
      <c r="E258" s="2"/>
      <c r="F258" s="2"/>
      <c r="G258" s="2"/>
      <c r="H258" s="2"/>
      <c r="I258" s="4"/>
      <c r="J258" s="3"/>
      <c r="K258" s="4"/>
      <c r="L258" s="4"/>
    </row>
    <row r="259" spans="4:12" ht="15">
      <c r="D259" s="69"/>
      <c r="E259" s="2"/>
      <c r="F259" s="2"/>
      <c r="G259" s="2"/>
      <c r="H259" s="2"/>
      <c r="I259" s="4"/>
      <c r="J259" s="3"/>
      <c r="K259" s="4"/>
      <c r="L259" s="4"/>
    </row>
    <row r="260" spans="4:12" ht="15">
      <c r="D260" s="69"/>
      <c r="E260" s="2"/>
      <c r="F260" s="2"/>
      <c r="G260" s="2"/>
      <c r="H260" s="2"/>
      <c r="I260" s="4"/>
      <c r="J260" s="3"/>
      <c r="K260" s="4"/>
      <c r="L260" s="4"/>
    </row>
    <row r="261" spans="4:12" ht="15">
      <c r="D261" s="69"/>
      <c r="E261" s="2"/>
      <c r="F261" s="2"/>
      <c r="G261" s="2"/>
      <c r="H261" s="2"/>
      <c r="I261" s="4"/>
      <c r="J261" s="3"/>
      <c r="K261" s="4"/>
      <c r="L261" s="4"/>
    </row>
    <row r="262" spans="4:12" ht="15">
      <c r="D262" s="69"/>
      <c r="E262" s="2"/>
      <c r="F262" s="2"/>
      <c r="G262" s="2"/>
      <c r="H262" s="2"/>
      <c r="I262" s="4"/>
      <c r="J262" s="3"/>
      <c r="K262" s="4"/>
      <c r="L262" s="4"/>
    </row>
    <row r="263" spans="6:10" ht="15">
      <c r="F263" s="12"/>
      <c r="G263" s="12"/>
      <c r="H263" s="12"/>
      <c r="I263" s="3"/>
      <c r="J263" s="12"/>
    </row>
    <row r="264" spans="6:10" ht="15">
      <c r="F264" s="12"/>
      <c r="G264" s="12"/>
      <c r="H264" s="12"/>
      <c r="I264" s="3"/>
      <c r="J264" s="12"/>
    </row>
    <row r="265" spans="6:10" ht="15">
      <c r="F265" s="12"/>
      <c r="G265" s="12"/>
      <c r="H265" s="12"/>
      <c r="I265" s="3"/>
      <c r="J265" s="12"/>
    </row>
    <row r="266" spans="6:10" ht="15">
      <c r="F266" s="12"/>
      <c r="G266" s="12"/>
      <c r="H266" s="12"/>
      <c r="I266" s="3"/>
      <c r="J266" s="12"/>
    </row>
    <row r="267" spans="6:10" ht="15">
      <c r="F267" s="12"/>
      <c r="G267" s="12"/>
      <c r="H267" s="12"/>
      <c r="I267" s="3"/>
      <c r="J267" s="12"/>
    </row>
    <row r="268" spans="6:10" ht="15">
      <c r="F268" s="12"/>
      <c r="G268" s="12"/>
      <c r="H268" s="12"/>
      <c r="I268" s="3"/>
      <c r="J268" s="12"/>
    </row>
  </sheetData>
  <sheetProtection/>
  <mergeCells count="50">
    <mergeCell ref="E208:H208"/>
    <mergeCell ref="H46:H47"/>
    <mergeCell ref="E86:E87"/>
    <mergeCell ref="E99:E100"/>
    <mergeCell ref="G46:G47"/>
    <mergeCell ref="E96:E97"/>
    <mergeCell ref="A48:A49"/>
    <mergeCell ref="E10:E13"/>
    <mergeCell ref="F10:F13"/>
    <mergeCell ref="E77:E80"/>
    <mergeCell ref="F46:F47"/>
    <mergeCell ref="E36:E42"/>
    <mergeCell ref="E51:E52"/>
    <mergeCell ref="E61:E62"/>
    <mergeCell ref="E70:E71"/>
    <mergeCell ref="A69:A70"/>
    <mergeCell ref="B69:B70"/>
    <mergeCell ref="H10:H13"/>
    <mergeCell ref="A208:D208"/>
    <mergeCell ref="E188:E191"/>
    <mergeCell ref="E83:E84"/>
    <mergeCell ref="E115:E116"/>
    <mergeCell ref="D164:D168"/>
    <mergeCell ref="E118:E119"/>
    <mergeCell ref="E123:E125"/>
    <mergeCell ref="D73:D74"/>
    <mergeCell ref="B48:B49"/>
    <mergeCell ref="C48:C49"/>
    <mergeCell ref="D69:D70"/>
    <mergeCell ref="C69:C70"/>
    <mergeCell ref="E1:H1"/>
    <mergeCell ref="E2:H2"/>
    <mergeCell ref="E3:H3"/>
    <mergeCell ref="A73:A74"/>
    <mergeCell ref="B73:B74"/>
    <mergeCell ref="E46:E47"/>
    <mergeCell ref="B46:B47"/>
    <mergeCell ref="D46:D47"/>
    <mergeCell ref="C46:C47"/>
    <mergeCell ref="C73:C74"/>
    <mergeCell ref="D48:D49"/>
    <mergeCell ref="D10:D13"/>
    <mergeCell ref="G10:G13"/>
    <mergeCell ref="D6:E6"/>
    <mergeCell ref="A7:H7"/>
    <mergeCell ref="A8:H8"/>
    <mergeCell ref="A10:A13"/>
    <mergeCell ref="B10:B13"/>
    <mergeCell ref="C10:C13"/>
    <mergeCell ref="A46:A47"/>
  </mergeCells>
  <printOptions/>
  <pageMargins left="1.1811023622047245" right="0.3937007874015748" top="0.7874015748031497" bottom="0.4330708661417323" header="0.7086614173228347" footer="0.2755905511811024"/>
  <pageSetup fitToHeight="10" fitToWidth="1" horizontalDpi="600" verticalDpi="600" orientation="portrait" paperSize="9" scale="46" r:id="rId1"/>
  <rowBreaks count="4" manualBreakCount="4">
    <brk id="43" max="7" man="1"/>
    <brk id="76" max="7" man="1"/>
    <brk id="97" max="7" man="1"/>
    <brk id="12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2017-01-18T07:02:10Z</cp:lastPrinted>
  <dcterms:created xsi:type="dcterms:W3CDTF">2016-11-29T09:37:01Z</dcterms:created>
  <dcterms:modified xsi:type="dcterms:W3CDTF">2017-01-19T12:25:55Z</dcterms:modified>
  <cp:category/>
  <cp:version/>
  <cp:contentType/>
  <cp:contentStatus/>
</cp:coreProperties>
</file>