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06.2021" sheetId="1" r:id="rId1"/>
  </sheets>
  <definedNames>
    <definedName name="_xlnm.Print_Area" localSheetId="0">'06.2021'!$A$1:$E$56</definedName>
  </definedNames>
  <calcPr fullCalcOnLoad="1"/>
</workbook>
</file>

<file path=xl/sharedStrings.xml><?xml version="1.0" encoding="utf-8"?>
<sst xmlns="http://schemas.openxmlformats.org/spreadsheetml/2006/main" count="54" uniqueCount="32">
  <si>
    <t>(грн)</t>
  </si>
  <si>
    <t>Показник</t>
  </si>
  <si>
    <t>Загальний фонд</t>
  </si>
  <si>
    <t>Видатки ( з трансфертами)</t>
  </si>
  <si>
    <t>Кредитування усього, у тому числі:</t>
  </si>
  <si>
    <t>Спеціальний фонд</t>
  </si>
  <si>
    <t>Разом</t>
  </si>
  <si>
    <t xml:space="preserve">     − надання кредитів з бюджету</t>
  </si>
  <si>
    <t xml:space="preserve">     − повернення кредитів до бюджету</t>
  </si>
  <si>
    <t>Доходи (з трансфертами)</t>
  </si>
  <si>
    <t>Фінансування за рахунок зміни залишків коштів  бюджету</t>
  </si>
  <si>
    <t>Фінансування (дефіцит/ профіцит)</t>
  </si>
  <si>
    <t>Фінансування(дефіцит/ профіцит)</t>
  </si>
  <si>
    <t>3 - індикативні прогнозні показники міського бюджету на 2022-2023 роки.</t>
  </si>
  <si>
    <t>Внутрішні запозичення</t>
  </si>
  <si>
    <t>Зовнішні запозичення</t>
  </si>
  <si>
    <t>Внутрішні зобов'язання</t>
  </si>
  <si>
    <t>Зовнішні зобов'язання</t>
  </si>
  <si>
    <t>Кошти, що передаються із загального фонду бюджету до бюджету розвитку (спеціального фонду)</t>
  </si>
  <si>
    <r>
      <t>2022 рік</t>
    </r>
    <r>
      <rPr>
        <sz val="14"/>
        <rFont val="Arial Cyr"/>
        <family val="0"/>
      </rPr>
      <t>³</t>
    </r>
  </si>
  <si>
    <r>
      <t>2023 рік</t>
    </r>
    <r>
      <rPr>
        <sz val="14"/>
        <rFont val="Arial Cyr"/>
        <family val="0"/>
      </rPr>
      <t>³</t>
    </r>
  </si>
  <si>
    <t>Основні показники міського бюджету на 2020–2023 роки</t>
  </si>
  <si>
    <t>Фінансування (дефіцит / профіцит)</t>
  </si>
  <si>
    <t xml:space="preserve">         Додаток 1</t>
  </si>
  <si>
    <t xml:space="preserve">         до Прогнозу</t>
  </si>
  <si>
    <t xml:space="preserve">         (пункт 2.2)</t>
  </si>
  <si>
    <r>
      <t>2020 рік</t>
    </r>
    <r>
      <rPr>
        <sz val="14"/>
        <rFont val="Arial Cyr"/>
        <family val="0"/>
      </rPr>
      <t>¹</t>
    </r>
  </si>
  <si>
    <r>
      <t>2021 рік</t>
    </r>
    <r>
      <rPr>
        <sz val="14"/>
        <rFont val="Arial Cyr"/>
        <family val="0"/>
      </rPr>
      <t>²</t>
    </r>
  </si>
  <si>
    <t>1 - показники, визначені в рішенні КМР від 18.12.2020 №31-03/VIІI "Про внесення змін до рішення міської ради від 24.12.2019 №1689-39/VII "Про бюджет міста Кам'янське на 2020 рік" (зі змінами)" та враховуючи розпорядженні Кам'янського міського голови від 24.12.2020 №444-р "Про внесення змін до розподілу бюджетних призначень бюджету міста Кам'янське на 2020 рік"</t>
  </si>
  <si>
    <t xml:space="preserve">2 - показники, визначені в проєкті рішення КМР  "Про внесення змін до рішення міської ради від 18.12.2020 №32-03/VIІI "Про бюджет Кам'янської міської територіальної громади на 2021 рік" зі змінами";   </t>
  </si>
  <si>
    <t>Секретар міської ради</t>
  </si>
  <si>
    <t>Наталія КТІТАРОВА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</si>
</sst>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4" fontId="49" fillId="33" borderId="0" xfId="0" applyNumberFormat="1" applyFont="1" applyFill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4" fontId="5" fillId="33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zoomScalePageLayoutView="0" workbookViewId="0" topLeftCell="A40">
      <selection activeCell="D56" sqref="D56:E56"/>
    </sheetView>
  </sheetViews>
  <sheetFormatPr defaultColWidth="8.875" defaultRowHeight="12.75"/>
  <cols>
    <col min="1" max="1" width="45.75390625" style="1" customWidth="1"/>
    <col min="2" max="2" width="18.00390625" style="1" customWidth="1"/>
    <col min="3" max="3" width="19.25390625" style="1" customWidth="1"/>
    <col min="4" max="4" width="21.25390625" style="1" customWidth="1"/>
    <col min="5" max="5" width="18.125" style="1" bestFit="1" customWidth="1"/>
    <col min="6" max="16384" width="8.875" style="1" customWidth="1"/>
  </cols>
  <sheetData>
    <row r="1" spans="4:5" ht="15.75">
      <c r="D1" s="3"/>
      <c r="E1" s="19" t="s">
        <v>23</v>
      </c>
    </row>
    <row r="2" spans="4:5" ht="15.75">
      <c r="D2" s="3"/>
      <c r="E2" s="19" t="s">
        <v>24</v>
      </c>
    </row>
    <row r="3" spans="4:5" ht="15.75">
      <c r="D3" s="3"/>
      <c r="E3" s="19" t="s">
        <v>25</v>
      </c>
    </row>
    <row r="4" spans="4:5" ht="15.75">
      <c r="D4" s="3"/>
      <c r="E4" s="3"/>
    </row>
    <row r="5" spans="4:5" ht="15.75">
      <c r="D5" s="33"/>
      <c r="E5" s="33"/>
    </row>
    <row r="6" spans="4:5" ht="15.75">
      <c r="D6" s="3"/>
      <c r="E6" s="3"/>
    </row>
    <row r="7" spans="1:5" ht="18.75">
      <c r="A7" s="35" t="s">
        <v>21</v>
      </c>
      <c r="B7" s="35"/>
      <c r="C7" s="35"/>
      <c r="D7" s="35"/>
      <c r="E7" s="35"/>
    </row>
    <row r="8" spans="1:5" ht="15.75" customHeight="1">
      <c r="A8" s="14"/>
      <c r="B8" s="14"/>
      <c r="C8" s="18"/>
      <c r="D8" s="18"/>
      <c r="E8" s="18"/>
    </row>
    <row r="9" ht="12.75" customHeight="1">
      <c r="E9" s="4" t="s">
        <v>0</v>
      </c>
    </row>
    <row r="10" spans="1:5" ht="18.75">
      <c r="A10" s="15" t="s">
        <v>1</v>
      </c>
      <c r="B10" s="15" t="s">
        <v>26</v>
      </c>
      <c r="C10" s="15" t="s">
        <v>27</v>
      </c>
      <c r="D10" s="15" t="s">
        <v>19</v>
      </c>
      <c r="E10" s="15" t="s">
        <v>20</v>
      </c>
    </row>
    <row r="11" spans="1:5" ht="18.75" customHeight="1">
      <c r="A11" s="36" t="s">
        <v>2</v>
      </c>
      <c r="B11" s="37"/>
      <c r="C11" s="37"/>
      <c r="D11" s="37"/>
      <c r="E11" s="38"/>
    </row>
    <row r="12" spans="1:5" ht="15.75">
      <c r="A12" s="2" t="s">
        <v>9</v>
      </c>
      <c r="B12" s="5">
        <v>2192132144.63</v>
      </c>
      <c r="C12" s="5">
        <v>2273115841</v>
      </c>
      <c r="D12" s="5">
        <v>2453470693</v>
      </c>
      <c r="E12" s="5">
        <v>2564402917</v>
      </c>
    </row>
    <row r="13" spans="1:5" ht="15.75">
      <c r="A13" s="2" t="s">
        <v>3</v>
      </c>
      <c r="B13" s="5">
        <v>1995779855.56</v>
      </c>
      <c r="C13" s="5">
        <v>2058338927.84</v>
      </c>
      <c r="D13" s="5">
        <v>2123733108</v>
      </c>
      <c r="E13" s="5">
        <v>2200033807</v>
      </c>
    </row>
    <row r="14" spans="1:5" ht="15.75">
      <c r="A14" s="2" t="s">
        <v>4</v>
      </c>
      <c r="B14" s="5">
        <f>B15+B16</f>
        <v>0</v>
      </c>
      <c r="C14" s="5">
        <f>C15+C16</f>
        <v>0</v>
      </c>
      <c r="D14" s="5">
        <f>D15+D16</f>
        <v>0</v>
      </c>
      <c r="E14" s="5">
        <f>E15+E16</f>
        <v>0</v>
      </c>
    </row>
    <row r="15" spans="1:5" ht="15.75">
      <c r="A15" s="17" t="s">
        <v>7</v>
      </c>
      <c r="B15" s="16">
        <v>0</v>
      </c>
      <c r="C15" s="16">
        <v>0</v>
      </c>
      <c r="D15" s="16">
        <v>0</v>
      </c>
      <c r="E15" s="16">
        <v>0</v>
      </c>
    </row>
    <row r="16" spans="1:5" ht="15.75">
      <c r="A16" s="17" t="s">
        <v>8</v>
      </c>
      <c r="B16" s="16">
        <v>0</v>
      </c>
      <c r="C16" s="16">
        <v>0</v>
      </c>
      <c r="D16" s="16">
        <v>0</v>
      </c>
      <c r="E16" s="16">
        <v>0</v>
      </c>
    </row>
    <row r="17" spans="1:5" s="24" customFormat="1" ht="15.75">
      <c r="A17" s="22" t="s">
        <v>12</v>
      </c>
      <c r="B17" s="23">
        <f>B18+B19+B20+B21+B22+B23</f>
        <v>-196352289.07</v>
      </c>
      <c r="C17" s="23">
        <f>C18+C19+C20+C21+C22+C23</f>
        <v>-214776913.16000003</v>
      </c>
      <c r="D17" s="23">
        <f>D18+D19+D20+D21+D22+D23</f>
        <v>-329737585</v>
      </c>
      <c r="E17" s="23">
        <f>E18+E19+E20+E21+E22+E23</f>
        <v>-364369110</v>
      </c>
    </row>
    <row r="18" spans="1:5" ht="31.5">
      <c r="A18" s="8" t="s">
        <v>10</v>
      </c>
      <c r="B18" s="7">
        <v>26098836.53</v>
      </c>
      <c r="C18" s="29">
        <v>9719292.67</v>
      </c>
      <c r="D18" s="7">
        <v>0</v>
      </c>
      <c r="E18" s="7">
        <v>0</v>
      </c>
    </row>
    <row r="19" spans="1:5" ht="47.25">
      <c r="A19" s="8" t="s">
        <v>18</v>
      </c>
      <c r="B19" s="20">
        <v>-222451125.6</v>
      </c>
      <c r="C19" s="30">
        <v>-224496205.83</v>
      </c>
      <c r="D19" s="29">
        <v>-329737585</v>
      </c>
      <c r="E19" s="29">
        <v>-364369110</v>
      </c>
    </row>
    <row r="20" spans="1:5" ht="15.75">
      <c r="A20" s="6" t="s">
        <v>14</v>
      </c>
      <c r="B20" s="7">
        <v>0</v>
      </c>
      <c r="C20" s="21">
        <v>0</v>
      </c>
      <c r="D20" s="7">
        <v>0</v>
      </c>
      <c r="E20" s="7">
        <v>0</v>
      </c>
    </row>
    <row r="21" spans="1:5" ht="15.75">
      <c r="A21" s="8" t="s">
        <v>15</v>
      </c>
      <c r="B21" s="7">
        <v>0</v>
      </c>
      <c r="C21" s="21">
        <v>0</v>
      </c>
      <c r="D21" s="7">
        <v>0</v>
      </c>
      <c r="E21" s="7">
        <v>0</v>
      </c>
    </row>
    <row r="22" spans="1:5" ht="15.75">
      <c r="A22" s="6" t="s">
        <v>16</v>
      </c>
      <c r="B22" s="7">
        <v>0</v>
      </c>
      <c r="C22" s="21">
        <v>0</v>
      </c>
      <c r="D22" s="7">
        <v>0</v>
      </c>
      <c r="E22" s="7">
        <v>0</v>
      </c>
    </row>
    <row r="23" spans="1:5" ht="15.75">
      <c r="A23" s="8" t="s">
        <v>17</v>
      </c>
      <c r="B23" s="7">
        <v>0</v>
      </c>
      <c r="C23" s="21">
        <v>0</v>
      </c>
      <c r="D23" s="7">
        <v>0</v>
      </c>
      <c r="E23" s="7">
        <v>0</v>
      </c>
    </row>
    <row r="24" spans="1:5" ht="18.75" customHeight="1">
      <c r="A24" s="36" t="s">
        <v>5</v>
      </c>
      <c r="B24" s="37"/>
      <c r="C24" s="37"/>
      <c r="D24" s="37"/>
      <c r="E24" s="38"/>
    </row>
    <row r="25" spans="1:5" ht="15.75">
      <c r="A25" s="2" t="s">
        <v>9</v>
      </c>
      <c r="B25" s="12">
        <v>98662820</v>
      </c>
      <c r="C25" s="12">
        <v>101841600</v>
      </c>
      <c r="D25" s="12">
        <v>79614500</v>
      </c>
      <c r="E25" s="12">
        <v>83040600</v>
      </c>
    </row>
    <row r="26" spans="1:5" ht="15.75">
      <c r="A26" s="2" t="s">
        <v>3</v>
      </c>
      <c r="B26" s="12">
        <v>503152182.4</v>
      </c>
      <c r="C26" s="12">
        <f>639897822.18+27390132+107871060</f>
        <v>775159014.18</v>
      </c>
      <c r="D26" s="12">
        <f>286364175.92+136541955+85315890</f>
        <v>508222020.92</v>
      </c>
      <c r="E26" s="12">
        <v>590363947.92</v>
      </c>
    </row>
    <row r="27" spans="1:5" ht="15.75">
      <c r="A27" s="2" t="s">
        <v>4</v>
      </c>
      <c r="B27" s="5">
        <f>B28+B29</f>
        <v>0</v>
      </c>
      <c r="C27" s="5">
        <f>C28+C29</f>
        <v>0</v>
      </c>
      <c r="D27" s="5">
        <f>D28+D29</f>
        <v>0</v>
      </c>
      <c r="E27" s="5">
        <f>E28+E29</f>
        <v>0</v>
      </c>
    </row>
    <row r="28" spans="1:5" ht="15.75">
      <c r="A28" s="17" t="s">
        <v>7</v>
      </c>
      <c r="B28" s="16">
        <v>0</v>
      </c>
      <c r="C28" s="16">
        <v>0</v>
      </c>
      <c r="D28" s="16">
        <v>0</v>
      </c>
      <c r="E28" s="16">
        <v>0</v>
      </c>
    </row>
    <row r="29" spans="1:5" ht="15.75">
      <c r="A29" s="17" t="s">
        <v>8</v>
      </c>
      <c r="B29" s="16">
        <v>0</v>
      </c>
      <c r="C29" s="16">
        <v>0</v>
      </c>
      <c r="D29" s="16">
        <v>0</v>
      </c>
      <c r="E29" s="16">
        <v>0</v>
      </c>
    </row>
    <row r="30" spans="1:5" s="24" customFormat="1" ht="15.75">
      <c r="A30" s="22" t="s">
        <v>11</v>
      </c>
      <c r="B30" s="25">
        <f>B31+B32+B33+B34+B35+B36</f>
        <v>404489362.4</v>
      </c>
      <c r="C30" s="25">
        <f>C31+C32+C33+C34+C35+C36</f>
        <v>673317414.1800001</v>
      </c>
      <c r="D30" s="25">
        <f>D31+D32+D33+D34+D35+D36</f>
        <v>428607520.92</v>
      </c>
      <c r="E30" s="25">
        <f>E31+E32+E33+E34+E35+E36</f>
        <v>507323347.92</v>
      </c>
    </row>
    <row r="31" spans="1:5" s="11" customFormat="1" ht="31.5">
      <c r="A31" s="8" t="s">
        <v>10</v>
      </c>
      <c r="B31" s="13">
        <f>3703227.23-16768.43</f>
        <v>3686458.8</v>
      </c>
      <c r="C31" s="27">
        <v>3264594.76</v>
      </c>
      <c r="D31" s="13">
        <v>0</v>
      </c>
      <c r="E31" s="13">
        <v>0</v>
      </c>
    </row>
    <row r="32" spans="1:5" s="11" customFormat="1" ht="47.25">
      <c r="A32" s="8" t="s">
        <v>18</v>
      </c>
      <c r="B32" s="13">
        <v>222451125.6</v>
      </c>
      <c r="C32" s="31">
        <v>224496205.83</v>
      </c>
      <c r="D32" s="27">
        <v>329737585</v>
      </c>
      <c r="E32" s="27">
        <v>364369110</v>
      </c>
    </row>
    <row r="33" spans="1:5" s="11" customFormat="1" ht="15.75">
      <c r="A33" s="6" t="s">
        <v>14</v>
      </c>
      <c r="B33" s="13">
        <v>170000000</v>
      </c>
      <c r="C33" s="27">
        <f>351000000+27390132+107871060</f>
        <v>486261192</v>
      </c>
      <c r="D33" s="13">
        <f>136541955+85315890</f>
        <v>221857845</v>
      </c>
      <c r="E33" s="13">
        <f>178629297+82415850</f>
        <v>261045147</v>
      </c>
    </row>
    <row r="34" spans="1:5" s="11" customFormat="1" ht="15.75">
      <c r="A34" s="8" t="s">
        <v>15</v>
      </c>
      <c r="B34" s="13">
        <v>11800000</v>
      </c>
      <c r="C34" s="28">
        <v>1180000</v>
      </c>
      <c r="D34" s="13">
        <v>0</v>
      </c>
      <c r="E34" s="13">
        <v>0</v>
      </c>
    </row>
    <row r="35" spans="1:5" s="11" customFormat="1" ht="15.75">
      <c r="A35" s="6" t="s">
        <v>16</v>
      </c>
      <c r="B35" s="13">
        <v>0</v>
      </c>
      <c r="C35" s="13">
        <f>-37090910+162331.59</f>
        <v>-36928578.41</v>
      </c>
      <c r="D35" s="13">
        <v>-118090909.08</v>
      </c>
      <c r="E35" s="13">
        <v>-118090909.08</v>
      </c>
    </row>
    <row r="36" spans="1:5" s="11" customFormat="1" ht="15.75">
      <c r="A36" s="8" t="s">
        <v>17</v>
      </c>
      <c r="B36" s="13">
        <v>-3448222</v>
      </c>
      <c r="C36" s="28">
        <v>-4956000</v>
      </c>
      <c r="D36" s="13">
        <v>-4897000</v>
      </c>
      <c r="E36" s="13">
        <v>0</v>
      </c>
    </row>
    <row r="37" spans="1:5" ht="18.75" customHeight="1">
      <c r="A37" s="36" t="s">
        <v>6</v>
      </c>
      <c r="B37" s="37"/>
      <c r="C37" s="37"/>
      <c r="D37" s="37"/>
      <c r="E37" s="38"/>
    </row>
    <row r="38" spans="1:5" ht="15.75">
      <c r="A38" s="2" t="s">
        <v>9</v>
      </c>
      <c r="B38" s="12">
        <f aca="true" t="shared" si="0" ref="B38:E39">B12+B25</f>
        <v>2290794964.63</v>
      </c>
      <c r="C38" s="12">
        <f t="shared" si="0"/>
        <v>2374957441</v>
      </c>
      <c r="D38" s="12">
        <f t="shared" si="0"/>
        <v>2533085193</v>
      </c>
      <c r="E38" s="12">
        <f t="shared" si="0"/>
        <v>2647443517</v>
      </c>
    </row>
    <row r="39" spans="1:5" ht="15.75">
      <c r="A39" s="2" t="s">
        <v>3</v>
      </c>
      <c r="B39" s="12">
        <f t="shared" si="0"/>
        <v>2498932037.96</v>
      </c>
      <c r="C39" s="12">
        <f t="shared" si="0"/>
        <v>2833497942.02</v>
      </c>
      <c r="D39" s="12">
        <f t="shared" si="0"/>
        <v>2631955128.92</v>
      </c>
      <c r="E39" s="12">
        <f t="shared" si="0"/>
        <v>2790397754.92</v>
      </c>
    </row>
    <row r="40" spans="1:5" ht="15.75">
      <c r="A40" s="2" t="s">
        <v>4</v>
      </c>
      <c r="B40" s="12">
        <f aca="true" t="shared" si="1" ref="B40:E42">B27</f>
        <v>0</v>
      </c>
      <c r="C40" s="12">
        <f t="shared" si="1"/>
        <v>0</v>
      </c>
      <c r="D40" s="12">
        <f t="shared" si="1"/>
        <v>0</v>
      </c>
      <c r="E40" s="12">
        <f t="shared" si="1"/>
        <v>0</v>
      </c>
    </row>
    <row r="41" spans="1:5" ht="15.75">
      <c r="A41" s="2" t="s">
        <v>7</v>
      </c>
      <c r="B41" s="12">
        <f t="shared" si="1"/>
        <v>0</v>
      </c>
      <c r="C41" s="12">
        <f t="shared" si="1"/>
        <v>0</v>
      </c>
      <c r="D41" s="12">
        <f t="shared" si="1"/>
        <v>0</v>
      </c>
      <c r="E41" s="12">
        <f t="shared" si="1"/>
        <v>0</v>
      </c>
    </row>
    <row r="42" spans="1:5" ht="15.75">
      <c r="A42" s="2" t="s">
        <v>8</v>
      </c>
      <c r="B42" s="12">
        <f t="shared" si="1"/>
        <v>0</v>
      </c>
      <c r="C42" s="12">
        <f t="shared" si="1"/>
        <v>0</v>
      </c>
      <c r="D42" s="12">
        <f t="shared" si="1"/>
        <v>0</v>
      </c>
      <c r="E42" s="12">
        <f t="shared" si="1"/>
        <v>0</v>
      </c>
    </row>
    <row r="43" spans="1:5" s="24" customFormat="1" ht="15.75">
      <c r="A43" s="22" t="s">
        <v>22</v>
      </c>
      <c r="B43" s="25">
        <f>B44+B45+B46+B47+B48+B49</f>
        <v>208137073.33</v>
      </c>
      <c r="C43" s="25">
        <f>C44+C45+C46+C47+C48+C49</f>
        <v>458540501.02</v>
      </c>
      <c r="D43" s="25">
        <f>D44+D45+D46+D47+D48+D49</f>
        <v>98869935.92</v>
      </c>
      <c r="E43" s="25">
        <f>E44+E45+E46+E47+E48+E49</f>
        <v>142954237.92000002</v>
      </c>
    </row>
    <row r="44" spans="1:5" s="11" customFormat="1" ht="31.5">
      <c r="A44" s="8" t="s">
        <v>10</v>
      </c>
      <c r="B44" s="13">
        <f>B31+B18</f>
        <v>29785295.330000002</v>
      </c>
      <c r="C44" s="27">
        <f>C31+C18</f>
        <v>12983887.43</v>
      </c>
      <c r="D44" s="13">
        <f>D31+D18</f>
        <v>0</v>
      </c>
      <c r="E44" s="13">
        <f>E31+E18</f>
        <v>0</v>
      </c>
    </row>
    <row r="45" spans="1:5" s="11" customFormat="1" ht="47.25">
      <c r="A45" s="8" t="s">
        <v>18</v>
      </c>
      <c r="B45" s="13">
        <f aca="true" t="shared" si="2" ref="B45:E49">B32+B19</f>
        <v>0</v>
      </c>
      <c r="C45" s="13">
        <f t="shared" si="2"/>
        <v>0</v>
      </c>
      <c r="D45" s="13">
        <f t="shared" si="2"/>
        <v>0</v>
      </c>
      <c r="E45" s="13">
        <f t="shared" si="2"/>
        <v>0</v>
      </c>
    </row>
    <row r="46" spans="1:5" s="11" customFormat="1" ht="15.75">
      <c r="A46" s="6" t="s">
        <v>14</v>
      </c>
      <c r="B46" s="13">
        <f t="shared" si="2"/>
        <v>170000000</v>
      </c>
      <c r="C46" s="13">
        <f t="shared" si="2"/>
        <v>486261192</v>
      </c>
      <c r="D46" s="13">
        <f t="shared" si="2"/>
        <v>221857845</v>
      </c>
      <c r="E46" s="13">
        <f t="shared" si="2"/>
        <v>261045147</v>
      </c>
    </row>
    <row r="47" spans="1:5" s="11" customFormat="1" ht="15.75">
      <c r="A47" s="8" t="s">
        <v>15</v>
      </c>
      <c r="B47" s="13">
        <f t="shared" si="2"/>
        <v>11800000</v>
      </c>
      <c r="C47" s="13">
        <f>C34+C21</f>
        <v>1180000</v>
      </c>
      <c r="D47" s="13">
        <f t="shared" si="2"/>
        <v>0</v>
      </c>
      <c r="E47" s="13">
        <f t="shared" si="2"/>
        <v>0</v>
      </c>
    </row>
    <row r="48" spans="1:5" s="11" customFormat="1" ht="15.75">
      <c r="A48" s="6" t="s">
        <v>16</v>
      </c>
      <c r="B48" s="13">
        <f t="shared" si="2"/>
        <v>0</v>
      </c>
      <c r="C48" s="13">
        <f t="shared" si="2"/>
        <v>-36928578.41</v>
      </c>
      <c r="D48" s="13">
        <f t="shared" si="2"/>
        <v>-118090909.08</v>
      </c>
      <c r="E48" s="13">
        <f t="shared" si="2"/>
        <v>-118090909.08</v>
      </c>
    </row>
    <row r="49" spans="1:5" s="11" customFormat="1" ht="15.75">
      <c r="A49" s="8" t="s">
        <v>17</v>
      </c>
      <c r="B49" s="13">
        <f t="shared" si="2"/>
        <v>-3448222</v>
      </c>
      <c r="C49" s="13">
        <f t="shared" si="2"/>
        <v>-4956000</v>
      </c>
      <c r="D49" s="13">
        <f t="shared" si="2"/>
        <v>-4897000</v>
      </c>
      <c r="E49" s="13">
        <f t="shared" si="2"/>
        <v>0</v>
      </c>
    </row>
    <row r="50" ht="10.5" customHeight="1"/>
    <row r="51" spans="1:5" ht="40.5" customHeight="1">
      <c r="A51" s="39" t="s">
        <v>28</v>
      </c>
      <c r="B51" s="39"/>
      <c r="C51" s="39"/>
      <c r="D51" s="39"/>
      <c r="E51" s="39"/>
    </row>
    <row r="52" spans="1:5" ht="30.75" customHeight="1">
      <c r="A52" s="39" t="s">
        <v>29</v>
      </c>
      <c r="B52" s="39"/>
      <c r="C52" s="39"/>
      <c r="D52" s="39"/>
      <c r="E52" s="39"/>
    </row>
    <row r="53" ht="12.75">
      <c r="A53" s="1" t="s">
        <v>13</v>
      </c>
    </row>
    <row r="54" spans="1:5" ht="15.75">
      <c r="A54" s="3"/>
      <c r="B54" s="3"/>
      <c r="C54" s="3"/>
      <c r="D54" s="3"/>
      <c r="E54" s="3"/>
    </row>
    <row r="56" spans="1:5" s="10" customFormat="1" ht="22.5" customHeight="1">
      <c r="A56" s="32" t="s">
        <v>30</v>
      </c>
      <c r="B56" s="32"/>
      <c r="C56" s="9"/>
      <c r="D56" s="34" t="s">
        <v>31</v>
      </c>
      <c r="E56" s="34"/>
    </row>
    <row r="57" spans="2:5" ht="12.75">
      <c r="B57" s="26"/>
      <c r="C57" s="26"/>
      <c r="D57" s="26"/>
      <c r="E57" s="26"/>
    </row>
  </sheetData>
  <sheetProtection/>
  <mergeCells count="8">
    <mergeCell ref="D5:E5"/>
    <mergeCell ref="D56:E56"/>
    <mergeCell ref="A7:E7"/>
    <mergeCell ref="A11:E11"/>
    <mergeCell ref="A24:E24"/>
    <mergeCell ref="A37:E37"/>
    <mergeCell ref="A51:E51"/>
    <mergeCell ref="A52:E5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2021-04-28T06:35:01Z</cp:lastPrinted>
  <dcterms:created xsi:type="dcterms:W3CDTF">2019-11-08T11:08:58Z</dcterms:created>
  <dcterms:modified xsi:type="dcterms:W3CDTF">2021-05-20T08:37:43Z</dcterms:modified>
  <cp:category/>
  <cp:version/>
  <cp:contentType/>
  <cp:contentStatus/>
</cp:coreProperties>
</file>