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'бюджет'!$A$1:$F$141</definedName>
  </definedNames>
  <calcPr fullCalcOnLoad="1"/>
</workbook>
</file>

<file path=xl/sharedStrings.xml><?xml version="1.0" encoding="utf-8"?>
<sst xmlns="http://schemas.openxmlformats.org/spreadsheetml/2006/main" count="323" uniqueCount="140">
  <si>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</si>
  <si>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</si>
  <si>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</si>
  <si>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</si>
  <si>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</si>
  <si>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</si>
  <si>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</si>
  <si>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</si>
  <si>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</si>
  <si>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</si>
  <si>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</si>
  <si>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</si>
  <si>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</si>
  <si>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</si>
  <si>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</si>
  <si>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</si>
  <si>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</si>
  <si>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</si>
  <si>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</si>
  <si>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</si>
  <si>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</si>
  <si>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</si>
  <si>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</si>
  <si>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</si>
  <si>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</si>
  <si>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</si>
  <si>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</si>
  <si>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</si>
  <si>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</si>
  <si>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</si>
  <si>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</si>
  <si>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</si>
  <si>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</si>
  <si>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</si>
  <si>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</si>
  <si>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</si>
  <si>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</si>
  <si>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</si>
  <si>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</si>
  <si>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</si>
  <si>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</si>
  <si>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</si>
  <si>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</si>
  <si>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</si>
  <si>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</si>
  <si>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</si>
  <si>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</si>
  <si>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</si>
  <si>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</si>
  <si>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</si>
  <si>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</si>
  <si>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</si>
  <si>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</si>
  <si>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</si>
  <si>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</si>
  <si>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</si>
  <si>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</si>
  <si>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</si>
  <si>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</si>
  <si>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</si>
  <si>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</si>
  <si>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</si>
  <si>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</si>
  <si>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</si>
  <si>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</si>
  <si>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</si>
  <si>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</si>
  <si>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</si>
  <si>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</si>
  <si>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</si>
  <si>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</si>
  <si>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</si>
  <si>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</si>
  <si>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</si>
  <si>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</si>
  <si>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</si>
  <si>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</si>
  <si>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</si>
  <si>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</si>
  <si>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</si>
  <si>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</si>
  <si>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</si>
  <si>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</si>
  <si>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</si>
  <si>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</si>
  <si>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</si>
  <si>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</si>
  <si>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</si>
  <si>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</si>
  <si>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</si>
  <si>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</si>
  <si>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</si>
  <si>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</si>
  <si>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</si>
  <si>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</si>
  <si>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</si>
  <si>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</si>
  <si>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</si>
  <si>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</si>
  <si>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</si>
  <si>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</si>
  <si>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</si>
  <si>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</si>
  <si>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</si>
  <si>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</si>
  <si>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</si>
  <si>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</si>
  <si>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</si>
  <si>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</si>
  <si>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</si>
  <si>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</si>
  <si>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</si>
  <si>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</si>
  <si>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</si>
  <si>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</si>
  <si>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</si>
  <si>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</si>
  <si>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</si>
  <si>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</si>
  <si>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</si>
  <si>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</si>
  <si>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</si>
  <si>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</si>
  <si>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</si>
  <si>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</si>
  <si>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</si>
  <si>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</si>
  <si>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</si>
  <si>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</si>
  <si>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>"Про міський бюджет на 2017 рік"</t>
  </si>
  <si>
    <t>ДОХОДИ МІСЬКОГО БЮДЖЕТУ НА 2017 РІК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</si>
  <si>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</si>
  <si>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</si>
  <si>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</si>
  <si>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додаткові дотації</t>
  </si>
  <si>
    <t>Дотації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</si>
  <si>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color indexed="1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</si>
  <si>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</si>
  <si>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виконання доручень виборців депутатами обласної ради у 2017 році</t>
  </si>
  <si>
    <t>від  16.12.2016 № 560-12/VII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</si>
</sst>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51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i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15" fillId="0" borderId="0" xfId="0" applyNumberFormat="1" applyFont="1" applyFill="1" applyAlignment="1" applyProtection="1">
      <alignment vertical="center" wrapText="1"/>
      <protection locked="0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4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justify" vertical="center" wrapText="1"/>
      <protection locked="0"/>
    </xf>
    <xf numFmtId="3" fontId="3" fillId="0" borderId="0" xfId="0" applyNumberFormat="1" applyFont="1" applyAlignment="1">
      <alignment vertical="center" wrapText="1"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="50" zoomScaleNormal="60" zoomScaleSheetLayoutView="50" zoomScalePageLayoutView="0" workbookViewId="0" topLeftCell="A1">
      <pane xSplit="2" ySplit="9" topLeftCell="C1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:F4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6.87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2:8" ht="30.75">
      <c r="B1" s="3" t="s">
        <v>20</v>
      </c>
      <c r="D1" s="147" t="s">
        <v>32</v>
      </c>
      <c r="E1" s="147"/>
      <c r="F1" s="147"/>
      <c r="G1" s="156"/>
      <c r="H1" s="156"/>
    </row>
    <row r="2" spans="4:8" ht="30.75" customHeight="1">
      <c r="D2" s="69" t="s">
        <v>120</v>
      </c>
      <c r="E2" s="69"/>
      <c r="F2" s="69"/>
      <c r="G2" s="14"/>
      <c r="H2" s="14"/>
    </row>
    <row r="3" spans="4:8" ht="30.75" customHeight="1">
      <c r="D3" s="69" t="s">
        <v>129</v>
      </c>
      <c r="E3" s="69"/>
      <c r="F3" s="69"/>
      <c r="G3" s="14"/>
      <c r="H3" s="14"/>
    </row>
    <row r="4" spans="1:6" ht="30.75" customHeight="1">
      <c r="A4" s="15"/>
      <c r="B4" s="16"/>
      <c r="C4" s="16"/>
      <c r="D4" s="157" t="s">
        <v>139</v>
      </c>
      <c r="E4" s="158"/>
      <c r="F4" s="158"/>
    </row>
    <row r="5" spans="1:6" ht="70.5" customHeight="1">
      <c r="A5" s="148" t="s">
        <v>130</v>
      </c>
      <c r="B5" s="148"/>
      <c r="C5" s="148"/>
      <c r="D5" s="148"/>
      <c r="E5" s="148"/>
      <c r="F5" s="148"/>
    </row>
    <row r="6" spans="1:6" ht="26.25">
      <c r="A6" s="15"/>
      <c r="B6" s="16"/>
      <c r="C6" s="16"/>
      <c r="D6" s="16"/>
      <c r="E6" s="16"/>
      <c r="F6" s="16" t="s">
        <v>93</v>
      </c>
    </row>
    <row r="7" spans="1:6" ht="26.25">
      <c r="A7" s="149" t="s">
        <v>37</v>
      </c>
      <c r="B7" s="149" t="s">
        <v>94</v>
      </c>
      <c r="C7" s="154" t="s">
        <v>67</v>
      </c>
      <c r="D7" s="149" t="s">
        <v>16</v>
      </c>
      <c r="E7" s="149" t="s">
        <v>8</v>
      </c>
      <c r="F7" s="149"/>
    </row>
    <row r="8" spans="1:6" ht="78.75" customHeight="1">
      <c r="A8" s="149"/>
      <c r="B8" s="149"/>
      <c r="C8" s="155"/>
      <c r="D8" s="149"/>
      <c r="E8" s="2" t="s">
        <v>67</v>
      </c>
      <c r="F8" s="2" t="s">
        <v>72</v>
      </c>
    </row>
    <row r="9" spans="1:6" ht="24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</row>
    <row r="10" spans="1:6" ht="33.75" customHeight="1">
      <c r="A10" s="4">
        <v>10000000</v>
      </c>
      <c r="B10" s="4" t="s">
        <v>7</v>
      </c>
      <c r="C10" s="102">
        <f>D10+E10</f>
        <v>997994000</v>
      </c>
      <c r="D10" s="103">
        <f>D11+D26+D28+D50</f>
        <v>990154000</v>
      </c>
      <c r="E10" s="103">
        <f>E50</f>
        <v>7840000</v>
      </c>
      <c r="F10" s="103" t="s">
        <v>73</v>
      </c>
    </row>
    <row r="11" spans="1:6" ht="61.5" customHeight="1">
      <c r="A11" s="18">
        <v>11000000</v>
      </c>
      <c r="B11" s="1" t="s">
        <v>17</v>
      </c>
      <c r="C11" s="104">
        <f aca="true" t="shared" si="0" ref="C11:C19">D11</f>
        <v>417790000</v>
      </c>
      <c r="D11" s="105">
        <f>D12+D18</f>
        <v>417790000</v>
      </c>
      <c r="E11" s="105" t="s">
        <v>73</v>
      </c>
      <c r="F11" s="105" t="s">
        <v>73</v>
      </c>
    </row>
    <row r="12" spans="1:7" ht="35.25" customHeight="1">
      <c r="A12" s="2">
        <v>11010000</v>
      </c>
      <c r="B12" s="6" t="s">
        <v>95</v>
      </c>
      <c r="C12" s="104">
        <f t="shared" si="0"/>
        <v>417350000</v>
      </c>
      <c r="D12" s="104">
        <f>SUM(D13:D17)</f>
        <v>417350000</v>
      </c>
      <c r="E12" s="105" t="s">
        <v>73</v>
      </c>
      <c r="F12" s="106" t="s">
        <v>73</v>
      </c>
      <c r="G12" s="85"/>
    </row>
    <row r="13" spans="1:6" ht="90.75" customHeight="1">
      <c r="A13" s="13">
        <v>11010100</v>
      </c>
      <c r="B13" s="47" t="s">
        <v>60</v>
      </c>
      <c r="C13" s="107">
        <f t="shared" si="0"/>
        <v>404230000</v>
      </c>
      <c r="D13" s="108">
        <v>404230000</v>
      </c>
      <c r="E13" s="109" t="s">
        <v>73</v>
      </c>
      <c r="F13" s="110" t="s">
        <v>73</v>
      </c>
    </row>
    <row r="14" spans="1:6" ht="139.5" customHeight="1">
      <c r="A14" s="13">
        <v>11010200</v>
      </c>
      <c r="B14" s="47" t="s">
        <v>61</v>
      </c>
      <c r="C14" s="107">
        <f t="shared" si="0"/>
        <v>7050000</v>
      </c>
      <c r="D14" s="108">
        <v>7050000</v>
      </c>
      <c r="E14" s="109" t="s">
        <v>73</v>
      </c>
      <c r="F14" s="110" t="s">
        <v>73</v>
      </c>
    </row>
    <row r="15" spans="1:6" ht="93" customHeight="1">
      <c r="A15" s="13">
        <v>11010400</v>
      </c>
      <c r="B15" s="47" t="s">
        <v>62</v>
      </c>
      <c r="C15" s="107">
        <f t="shared" si="0"/>
        <v>1900000</v>
      </c>
      <c r="D15" s="108">
        <v>1900000</v>
      </c>
      <c r="E15" s="109" t="s">
        <v>73</v>
      </c>
      <c r="F15" s="110" t="s">
        <v>73</v>
      </c>
    </row>
    <row r="16" spans="1:6" ht="91.5" customHeight="1">
      <c r="A16" s="13">
        <v>11010500</v>
      </c>
      <c r="B16" s="47" t="s">
        <v>63</v>
      </c>
      <c r="C16" s="107">
        <f t="shared" si="0"/>
        <v>4140000</v>
      </c>
      <c r="D16" s="108">
        <v>4140000</v>
      </c>
      <c r="E16" s="109" t="s">
        <v>73</v>
      </c>
      <c r="F16" s="110" t="s">
        <v>73</v>
      </c>
    </row>
    <row r="17" spans="1:6" ht="131.25" customHeight="1">
      <c r="A17" s="13">
        <v>11010900</v>
      </c>
      <c r="B17" s="80" t="s">
        <v>121</v>
      </c>
      <c r="C17" s="107">
        <f t="shared" si="0"/>
        <v>30000</v>
      </c>
      <c r="D17" s="108">
        <v>30000</v>
      </c>
      <c r="E17" s="109" t="s">
        <v>73</v>
      </c>
      <c r="F17" s="110" t="s">
        <v>73</v>
      </c>
    </row>
    <row r="18" spans="1:7" ht="30.75" customHeight="1">
      <c r="A18" s="2">
        <v>11020000</v>
      </c>
      <c r="B18" s="6" t="s">
        <v>18</v>
      </c>
      <c r="C18" s="104">
        <f t="shared" si="0"/>
        <v>440000</v>
      </c>
      <c r="D18" s="111">
        <f>D19</f>
        <v>440000</v>
      </c>
      <c r="E18" s="112" t="s">
        <v>73</v>
      </c>
      <c r="F18" s="112" t="s">
        <v>73</v>
      </c>
      <c r="G18" s="85"/>
    </row>
    <row r="19" spans="1:6" ht="57" customHeight="1">
      <c r="A19" s="13">
        <v>11020200</v>
      </c>
      <c r="B19" s="47" t="s">
        <v>38</v>
      </c>
      <c r="C19" s="107">
        <f t="shared" si="0"/>
        <v>440000</v>
      </c>
      <c r="D19" s="113">
        <v>440000</v>
      </c>
      <c r="E19" s="109" t="s">
        <v>73</v>
      </c>
      <c r="F19" s="110" t="s">
        <v>73</v>
      </c>
    </row>
    <row r="20" spans="1:6" ht="58.5" customHeight="1" hidden="1">
      <c r="A20" s="30">
        <v>12030400</v>
      </c>
      <c r="B20" s="37" t="s">
        <v>49</v>
      </c>
      <c r="C20" s="104">
        <f aca="true" t="shared" si="1" ref="C20:C25">D20+E20</f>
        <v>0</v>
      </c>
      <c r="D20" s="114"/>
      <c r="E20" s="105"/>
      <c r="F20" s="114"/>
    </row>
    <row r="21" spans="1:6" ht="60" customHeight="1" hidden="1">
      <c r="A21" s="33">
        <v>16000000</v>
      </c>
      <c r="B21" s="34" t="s">
        <v>39</v>
      </c>
      <c r="C21" s="104">
        <f t="shared" si="1"/>
        <v>0</v>
      </c>
      <c r="D21" s="116"/>
      <c r="E21" s="105"/>
      <c r="F21" s="116"/>
    </row>
    <row r="22" spans="1:6" s="22" customFormat="1" ht="55.5" customHeight="1" hidden="1">
      <c r="A22" s="35">
        <v>16010000</v>
      </c>
      <c r="B22" s="36" t="s">
        <v>52</v>
      </c>
      <c r="C22" s="104">
        <f t="shared" si="1"/>
        <v>0</v>
      </c>
      <c r="D22" s="117"/>
      <c r="E22" s="105"/>
      <c r="F22" s="118"/>
    </row>
    <row r="23" spans="1:6" ht="26.25" customHeight="1" hidden="1">
      <c r="A23" s="30">
        <v>16010100</v>
      </c>
      <c r="B23" s="37" t="s">
        <v>25</v>
      </c>
      <c r="C23" s="104">
        <f t="shared" si="1"/>
        <v>0</v>
      </c>
      <c r="D23" s="119"/>
      <c r="E23" s="105"/>
      <c r="F23" s="114"/>
    </row>
    <row r="24" spans="1:6" ht="29.25" customHeight="1" hidden="1">
      <c r="A24" s="30">
        <v>16010200</v>
      </c>
      <c r="B24" s="37" t="s">
        <v>26</v>
      </c>
      <c r="C24" s="104">
        <f t="shared" si="1"/>
        <v>0</v>
      </c>
      <c r="D24" s="119"/>
      <c r="E24" s="105"/>
      <c r="F24" s="114"/>
    </row>
    <row r="25" spans="1:6" ht="31.5" customHeight="1" hidden="1">
      <c r="A25" s="30">
        <v>16010500</v>
      </c>
      <c r="B25" s="37" t="s">
        <v>27</v>
      </c>
      <c r="C25" s="104">
        <f t="shared" si="1"/>
        <v>0</v>
      </c>
      <c r="D25" s="119"/>
      <c r="E25" s="105"/>
      <c r="F25" s="114"/>
    </row>
    <row r="26" spans="1:7" s="23" customFormat="1" ht="31.5" customHeight="1">
      <c r="A26" s="43">
        <v>14000000</v>
      </c>
      <c r="B26" s="44" t="s">
        <v>69</v>
      </c>
      <c r="C26" s="104">
        <f>D26</f>
        <v>64000000</v>
      </c>
      <c r="D26" s="120">
        <f>D27</f>
        <v>64000000</v>
      </c>
      <c r="E26" s="105" t="s">
        <v>73</v>
      </c>
      <c r="F26" s="112" t="s">
        <v>73</v>
      </c>
      <c r="G26" s="84"/>
    </row>
    <row r="27" spans="1:6" s="17" customFormat="1" ht="81" customHeight="1">
      <c r="A27" s="48">
        <v>14040000</v>
      </c>
      <c r="B27" s="49" t="s">
        <v>80</v>
      </c>
      <c r="C27" s="107">
        <f>D27</f>
        <v>64000000</v>
      </c>
      <c r="D27" s="121">
        <f>57000000+7000000</f>
        <v>64000000</v>
      </c>
      <c r="E27" s="109" t="s">
        <v>73</v>
      </c>
      <c r="F27" s="109" t="s">
        <v>73</v>
      </c>
    </row>
    <row r="28" spans="1:6" s="23" customFormat="1" ht="39" customHeight="1">
      <c r="A28" s="43">
        <v>18000000</v>
      </c>
      <c r="B28" s="44" t="s">
        <v>68</v>
      </c>
      <c r="C28" s="120">
        <f>D28</f>
        <v>508364000</v>
      </c>
      <c r="D28" s="120">
        <f>D29+D47+D44</f>
        <v>508364000</v>
      </c>
      <c r="E28" s="112" t="s">
        <v>73</v>
      </c>
      <c r="F28" s="112" t="s">
        <v>73</v>
      </c>
    </row>
    <row r="29" spans="1:10" s="21" customFormat="1" ht="39.75" customHeight="1">
      <c r="A29" s="43">
        <v>18010000</v>
      </c>
      <c r="B29" s="44" t="s">
        <v>74</v>
      </c>
      <c r="C29" s="104">
        <f>D29</f>
        <v>444628000</v>
      </c>
      <c r="D29" s="120">
        <f>SUM(D31:D43)</f>
        <v>444628000</v>
      </c>
      <c r="E29" s="112" t="s">
        <v>73</v>
      </c>
      <c r="F29" s="112" t="s">
        <v>73</v>
      </c>
      <c r="G29" s="64"/>
      <c r="J29" s="92"/>
    </row>
    <row r="30" spans="1:6" s="20" customFormat="1" ht="58.5" customHeight="1" hidden="1">
      <c r="A30" s="45">
        <v>18010100</v>
      </c>
      <c r="B30" s="46" t="s">
        <v>59</v>
      </c>
      <c r="C30" s="104">
        <f>D30+E30</f>
        <v>0</v>
      </c>
      <c r="D30" s="120"/>
      <c r="E30" s="112"/>
      <c r="F30" s="112"/>
    </row>
    <row r="31" spans="1:7" s="20" customFormat="1" ht="99.75" customHeight="1">
      <c r="A31" s="45">
        <v>18010100</v>
      </c>
      <c r="B31" s="46" t="s">
        <v>96</v>
      </c>
      <c r="C31" s="107">
        <f>D31</f>
        <v>220000</v>
      </c>
      <c r="D31" s="107">
        <v>220000</v>
      </c>
      <c r="E31" s="109" t="s">
        <v>73</v>
      </c>
      <c r="F31" s="109" t="s">
        <v>73</v>
      </c>
      <c r="G31" s="64">
        <f>D31+D32+D36+D37</f>
        <v>6860000</v>
      </c>
    </row>
    <row r="32" spans="1:6" s="20" customFormat="1" ht="86.25" customHeight="1">
      <c r="A32" s="45">
        <v>18010200</v>
      </c>
      <c r="B32" s="46" t="s">
        <v>75</v>
      </c>
      <c r="C32" s="107">
        <f aca="true" t="shared" si="2" ref="C32:C43">D32</f>
        <v>80000</v>
      </c>
      <c r="D32" s="107">
        <v>80000</v>
      </c>
      <c r="E32" s="109" t="s">
        <v>73</v>
      </c>
      <c r="F32" s="109" t="s">
        <v>73</v>
      </c>
    </row>
    <row r="33" spans="1:6" ht="45" customHeight="1" hidden="1">
      <c r="A33" s="30">
        <v>16011500</v>
      </c>
      <c r="B33" s="37" t="s">
        <v>28</v>
      </c>
      <c r="C33" s="107">
        <f t="shared" si="2"/>
        <v>0</v>
      </c>
      <c r="D33" s="107"/>
      <c r="E33" s="109" t="s">
        <v>73</v>
      </c>
      <c r="F33" s="109" t="s">
        <v>73</v>
      </c>
    </row>
    <row r="34" spans="1:7" ht="85.5" customHeight="1" hidden="1">
      <c r="A34" s="13">
        <v>18010300</v>
      </c>
      <c r="B34" s="46" t="s">
        <v>77</v>
      </c>
      <c r="C34" s="107">
        <f t="shared" si="2"/>
        <v>0</v>
      </c>
      <c r="D34" s="107"/>
      <c r="E34" s="109" t="s">
        <v>73</v>
      </c>
      <c r="F34" s="109" t="s">
        <v>73</v>
      </c>
      <c r="G34" s="32"/>
    </row>
    <row r="35" spans="1:6" ht="93.75" customHeight="1" hidden="1">
      <c r="A35" s="13">
        <v>18010400</v>
      </c>
      <c r="B35" s="46" t="s">
        <v>76</v>
      </c>
      <c r="C35" s="107">
        <f t="shared" si="2"/>
        <v>0</v>
      </c>
      <c r="D35" s="107"/>
      <c r="E35" s="109" t="s">
        <v>73</v>
      </c>
      <c r="F35" s="109" t="s">
        <v>73</v>
      </c>
    </row>
    <row r="36" spans="1:6" ht="93.75" customHeight="1">
      <c r="A36" s="13">
        <v>18010300</v>
      </c>
      <c r="B36" s="46" t="s">
        <v>116</v>
      </c>
      <c r="C36" s="107">
        <f t="shared" si="2"/>
        <v>560000</v>
      </c>
      <c r="D36" s="107">
        <v>560000</v>
      </c>
      <c r="E36" s="109" t="s">
        <v>73</v>
      </c>
      <c r="F36" s="109" t="s">
        <v>73</v>
      </c>
    </row>
    <row r="37" spans="1:6" ht="93.75" customHeight="1">
      <c r="A37" s="13">
        <v>18010400</v>
      </c>
      <c r="B37" s="46" t="s">
        <v>105</v>
      </c>
      <c r="C37" s="107">
        <f t="shared" si="2"/>
        <v>6000000</v>
      </c>
      <c r="D37" s="107">
        <v>6000000</v>
      </c>
      <c r="E37" s="109" t="s">
        <v>73</v>
      </c>
      <c r="F37" s="109" t="s">
        <v>73</v>
      </c>
    </row>
    <row r="38" spans="1:11" ht="45" customHeight="1">
      <c r="A38" s="13">
        <v>18010500</v>
      </c>
      <c r="B38" s="47" t="s">
        <v>21</v>
      </c>
      <c r="C38" s="107">
        <f t="shared" si="2"/>
        <v>33705000</v>
      </c>
      <c r="D38" s="122">
        <v>33705000</v>
      </c>
      <c r="E38" s="109" t="s">
        <v>73</v>
      </c>
      <c r="F38" s="109" t="s">
        <v>73</v>
      </c>
      <c r="G38" s="86">
        <f>D38+D39+D40+D41</f>
        <v>437500000</v>
      </c>
      <c r="H38" s="81"/>
      <c r="K38" s="81"/>
    </row>
    <row r="39" spans="1:7" ht="45" customHeight="1">
      <c r="A39" s="13">
        <v>18010600</v>
      </c>
      <c r="B39" s="47" t="s">
        <v>23</v>
      </c>
      <c r="C39" s="107">
        <f t="shared" si="2"/>
        <v>388315000</v>
      </c>
      <c r="D39" s="122">
        <f>380315000+8000000</f>
        <v>388315000</v>
      </c>
      <c r="E39" s="109" t="s">
        <v>73</v>
      </c>
      <c r="F39" s="109" t="s">
        <v>73</v>
      </c>
      <c r="G39" s="81"/>
    </row>
    <row r="40" spans="1:7" ht="45" customHeight="1">
      <c r="A40" s="13">
        <v>18010700</v>
      </c>
      <c r="B40" s="47" t="s">
        <v>22</v>
      </c>
      <c r="C40" s="107">
        <f t="shared" si="2"/>
        <v>1680000</v>
      </c>
      <c r="D40" s="107">
        <v>1680000</v>
      </c>
      <c r="E40" s="109" t="s">
        <v>73</v>
      </c>
      <c r="F40" s="109" t="s">
        <v>73</v>
      </c>
      <c r="G40" s="81"/>
    </row>
    <row r="41" spans="1:6" ht="45" customHeight="1">
      <c r="A41" s="13">
        <v>18010900</v>
      </c>
      <c r="B41" s="47" t="s">
        <v>24</v>
      </c>
      <c r="C41" s="107">
        <f t="shared" si="2"/>
        <v>13800000</v>
      </c>
      <c r="D41" s="107">
        <v>13800000</v>
      </c>
      <c r="E41" s="109" t="s">
        <v>73</v>
      </c>
      <c r="F41" s="109" t="s">
        <v>73</v>
      </c>
    </row>
    <row r="42" spans="1:7" ht="40.5" customHeight="1">
      <c r="A42" s="13">
        <v>18011000</v>
      </c>
      <c r="B42" s="47" t="s">
        <v>78</v>
      </c>
      <c r="C42" s="107">
        <f t="shared" si="2"/>
        <v>150000</v>
      </c>
      <c r="D42" s="107">
        <v>150000</v>
      </c>
      <c r="E42" s="109" t="s">
        <v>73</v>
      </c>
      <c r="F42" s="109" t="s">
        <v>73</v>
      </c>
      <c r="G42" s="32"/>
    </row>
    <row r="43" spans="1:6" ht="40.5" customHeight="1">
      <c r="A43" s="13">
        <v>18011100</v>
      </c>
      <c r="B43" s="47" t="s">
        <v>79</v>
      </c>
      <c r="C43" s="107">
        <f t="shared" si="2"/>
        <v>118000</v>
      </c>
      <c r="D43" s="107">
        <v>118000</v>
      </c>
      <c r="E43" s="109" t="s">
        <v>73</v>
      </c>
      <c r="F43" s="109" t="s">
        <v>73</v>
      </c>
    </row>
    <row r="44" spans="1:6" ht="40.5" customHeight="1">
      <c r="A44" s="24">
        <v>18030000</v>
      </c>
      <c r="B44" s="10" t="s">
        <v>131</v>
      </c>
      <c r="C44" s="120">
        <f aca="true" t="shared" si="3" ref="C44:C49">D44</f>
        <v>26000</v>
      </c>
      <c r="D44" s="120">
        <f>D45+D46</f>
        <v>26000</v>
      </c>
      <c r="E44" s="112" t="s">
        <v>73</v>
      </c>
      <c r="F44" s="112" t="s">
        <v>73</v>
      </c>
    </row>
    <row r="45" spans="1:6" ht="55.5" customHeight="1">
      <c r="A45" s="13">
        <v>18030100</v>
      </c>
      <c r="B45" s="47" t="s">
        <v>132</v>
      </c>
      <c r="C45" s="107">
        <f t="shared" si="3"/>
        <v>14000</v>
      </c>
      <c r="D45" s="107">
        <v>14000</v>
      </c>
      <c r="E45" s="109" t="s">
        <v>73</v>
      </c>
      <c r="F45" s="109" t="s">
        <v>73</v>
      </c>
    </row>
    <row r="46" spans="1:6" ht="40.5" customHeight="1">
      <c r="A46" s="13">
        <v>18030200</v>
      </c>
      <c r="B46" s="47" t="s">
        <v>133</v>
      </c>
      <c r="C46" s="107">
        <f t="shared" si="3"/>
        <v>12000</v>
      </c>
      <c r="D46" s="107">
        <v>12000</v>
      </c>
      <c r="E46" s="109" t="s">
        <v>73</v>
      </c>
      <c r="F46" s="109" t="s">
        <v>73</v>
      </c>
    </row>
    <row r="47" spans="1:7" s="51" customFormat="1" ht="34.5" customHeight="1">
      <c r="A47" s="2">
        <v>18050000</v>
      </c>
      <c r="B47" s="6" t="s">
        <v>40</v>
      </c>
      <c r="C47" s="104">
        <f t="shared" si="3"/>
        <v>63710000</v>
      </c>
      <c r="D47" s="104">
        <f>D48+D49</f>
        <v>63710000</v>
      </c>
      <c r="E47" s="112" t="s">
        <v>73</v>
      </c>
      <c r="F47" s="112" t="s">
        <v>73</v>
      </c>
      <c r="G47" s="93"/>
    </row>
    <row r="48" spans="1:6" ht="39" customHeight="1">
      <c r="A48" s="13">
        <v>18050300</v>
      </c>
      <c r="B48" s="47" t="s">
        <v>41</v>
      </c>
      <c r="C48" s="107">
        <f t="shared" si="3"/>
        <v>14780000</v>
      </c>
      <c r="D48" s="107">
        <v>14780000</v>
      </c>
      <c r="E48" s="109" t="s">
        <v>73</v>
      </c>
      <c r="F48" s="109" t="s">
        <v>73</v>
      </c>
    </row>
    <row r="49" spans="1:6" ht="36" customHeight="1">
      <c r="A49" s="13">
        <v>18050400</v>
      </c>
      <c r="B49" s="47" t="s">
        <v>42</v>
      </c>
      <c r="C49" s="107">
        <f t="shared" si="3"/>
        <v>48930000</v>
      </c>
      <c r="D49" s="107">
        <v>48930000</v>
      </c>
      <c r="E49" s="109" t="s">
        <v>73</v>
      </c>
      <c r="F49" s="109" t="s">
        <v>73</v>
      </c>
    </row>
    <row r="50" spans="1:8" s="23" customFormat="1" ht="36.75" customHeight="1">
      <c r="A50" s="43">
        <v>19000000</v>
      </c>
      <c r="B50" s="44" t="s">
        <v>43</v>
      </c>
      <c r="C50" s="104">
        <f>D50+E50</f>
        <v>7840000</v>
      </c>
      <c r="D50" s="120">
        <f>D51</f>
        <v>0</v>
      </c>
      <c r="E50" s="120">
        <f>E51</f>
        <v>7840000</v>
      </c>
      <c r="F50" s="109" t="s">
        <v>73</v>
      </c>
      <c r="H50" s="84"/>
    </row>
    <row r="51" spans="1:6" s="22" customFormat="1" ht="43.5" customHeight="1">
      <c r="A51" s="24">
        <v>19010000</v>
      </c>
      <c r="B51" s="10" t="s">
        <v>44</v>
      </c>
      <c r="C51" s="104">
        <f>D51+E51</f>
        <v>7840000</v>
      </c>
      <c r="D51" s="120">
        <f>SUM(D52:D55)</f>
        <v>0</v>
      </c>
      <c r="E51" s="120">
        <f>SUM(E52:E55)</f>
        <v>7840000</v>
      </c>
      <c r="F51" s="109" t="s">
        <v>73</v>
      </c>
    </row>
    <row r="52" spans="1:7" s="17" customFormat="1" ht="81" customHeight="1">
      <c r="A52" s="48">
        <v>19010100</v>
      </c>
      <c r="B52" s="49" t="s">
        <v>45</v>
      </c>
      <c r="C52" s="104">
        <f>D52+E52</f>
        <v>7510400</v>
      </c>
      <c r="D52" s="123">
        <f>8361000-8361000</f>
        <v>0</v>
      </c>
      <c r="E52" s="107">
        <v>7510400</v>
      </c>
      <c r="F52" s="109" t="s">
        <v>73</v>
      </c>
      <c r="G52" s="65"/>
    </row>
    <row r="53" spans="1:6" s="17" customFormat="1" ht="58.5" customHeight="1">
      <c r="A53" s="48">
        <v>19010200</v>
      </c>
      <c r="B53" s="49" t="s">
        <v>81</v>
      </c>
      <c r="C53" s="104">
        <f>D53+E53</f>
        <v>225400</v>
      </c>
      <c r="D53" s="123">
        <f>267000-267000</f>
        <v>0</v>
      </c>
      <c r="E53" s="107">
        <v>225400</v>
      </c>
      <c r="F53" s="109" t="s">
        <v>73</v>
      </c>
    </row>
    <row r="54" spans="1:6" s="17" customFormat="1" ht="111" customHeight="1">
      <c r="A54" s="48">
        <v>19010300</v>
      </c>
      <c r="B54" s="49" t="s">
        <v>101</v>
      </c>
      <c r="C54" s="104">
        <f>D54+E54</f>
        <v>104200</v>
      </c>
      <c r="D54" s="123">
        <f>72000-72000</f>
        <v>0</v>
      </c>
      <c r="E54" s="107">
        <v>104200</v>
      </c>
      <c r="F54" s="109" t="s">
        <v>73</v>
      </c>
    </row>
    <row r="55" spans="1:6" s="17" customFormat="1" ht="105" customHeight="1" hidden="1">
      <c r="A55" s="48">
        <v>19010500</v>
      </c>
      <c r="B55" s="49" t="s">
        <v>55</v>
      </c>
      <c r="C55" s="107"/>
      <c r="D55" s="107"/>
      <c r="E55" s="107" t="s">
        <v>73</v>
      </c>
      <c r="F55" s="109" t="s">
        <v>73</v>
      </c>
    </row>
    <row r="56" spans="1:6" s="22" customFormat="1" ht="58.5" customHeight="1" hidden="1">
      <c r="A56" s="39">
        <v>19050000</v>
      </c>
      <c r="B56" s="40" t="s">
        <v>56</v>
      </c>
      <c r="C56" s="102">
        <f>D56+E56</f>
        <v>0</v>
      </c>
      <c r="D56" s="124"/>
      <c r="E56" s="125"/>
      <c r="F56" s="124"/>
    </row>
    <row r="57" spans="1:6" s="17" customFormat="1" ht="77.25" customHeight="1" hidden="1">
      <c r="A57" s="41">
        <v>19050200</v>
      </c>
      <c r="B57" s="42" t="s">
        <v>57</v>
      </c>
      <c r="C57" s="102">
        <f>D57+E57</f>
        <v>0</v>
      </c>
      <c r="D57" s="126"/>
      <c r="E57" s="127"/>
      <c r="F57" s="126"/>
    </row>
    <row r="58" spans="1:6" s="17" customFormat="1" ht="88.5" customHeight="1" hidden="1">
      <c r="A58" s="41">
        <v>19050300</v>
      </c>
      <c r="B58" s="42" t="s">
        <v>58</v>
      </c>
      <c r="C58" s="102">
        <f>D58+E58</f>
        <v>0</v>
      </c>
      <c r="D58" s="126"/>
      <c r="E58" s="127"/>
      <c r="F58" s="126"/>
    </row>
    <row r="59" spans="1:6" ht="30" customHeight="1">
      <c r="A59" s="4">
        <v>20000000</v>
      </c>
      <c r="B59" s="4" t="s">
        <v>6</v>
      </c>
      <c r="C59" s="102">
        <f>D59+E59</f>
        <v>53416518</v>
      </c>
      <c r="D59" s="103">
        <f>D60+D70+D84</f>
        <v>10596100</v>
      </c>
      <c r="E59" s="103">
        <f>E84+E89</f>
        <v>42820418</v>
      </c>
      <c r="F59" s="103">
        <f>F88</f>
        <v>1000000</v>
      </c>
    </row>
    <row r="60" spans="1:6" ht="55.5" customHeight="1">
      <c r="A60" s="18">
        <v>21000000</v>
      </c>
      <c r="B60" s="1" t="s">
        <v>0</v>
      </c>
      <c r="C60" s="104">
        <f aca="true" t="shared" si="4" ref="C60:C70">D60</f>
        <v>373800</v>
      </c>
      <c r="D60" s="105">
        <f>D61+D63+D64</f>
        <v>373800</v>
      </c>
      <c r="E60" s="105" t="s">
        <v>73</v>
      </c>
      <c r="F60" s="105" t="s">
        <v>73</v>
      </c>
    </row>
    <row r="61" spans="1:6" s="20" customFormat="1" ht="175.5" customHeight="1">
      <c r="A61" s="43">
        <v>21010000</v>
      </c>
      <c r="B61" s="44" t="s">
        <v>97</v>
      </c>
      <c r="C61" s="104">
        <f t="shared" si="4"/>
        <v>175000</v>
      </c>
      <c r="D61" s="112">
        <f>D62</f>
        <v>175000</v>
      </c>
      <c r="E61" s="112" t="s">
        <v>73</v>
      </c>
      <c r="F61" s="112" t="s">
        <v>73</v>
      </c>
    </row>
    <row r="62" spans="1:6" s="19" customFormat="1" ht="87.75" customHeight="1">
      <c r="A62" s="52">
        <v>21010300</v>
      </c>
      <c r="B62" s="50" t="s">
        <v>82</v>
      </c>
      <c r="C62" s="107">
        <f>D62</f>
        <v>175000</v>
      </c>
      <c r="D62" s="110">
        <v>175000</v>
      </c>
      <c r="E62" s="110" t="s">
        <v>73</v>
      </c>
      <c r="F62" s="110" t="s">
        <v>73</v>
      </c>
    </row>
    <row r="63" spans="1:7" s="19" customFormat="1" ht="65.25" customHeight="1" hidden="1">
      <c r="A63" s="43">
        <v>21050000</v>
      </c>
      <c r="B63" s="44" t="s">
        <v>122</v>
      </c>
      <c r="C63" s="120">
        <f>D63</f>
        <v>0</v>
      </c>
      <c r="D63" s="112"/>
      <c r="E63" s="110" t="s">
        <v>73</v>
      </c>
      <c r="F63" s="110" t="s">
        <v>73</v>
      </c>
      <c r="G63" s="21"/>
    </row>
    <row r="64" spans="1:6" s="19" customFormat="1" ht="27.75" customHeight="1">
      <c r="A64" s="18">
        <v>21080000</v>
      </c>
      <c r="B64" s="1" t="s">
        <v>11</v>
      </c>
      <c r="C64" s="104">
        <f t="shared" si="4"/>
        <v>198800</v>
      </c>
      <c r="D64" s="105">
        <f>D66+D67+D68+D69</f>
        <v>198800</v>
      </c>
      <c r="E64" s="105" t="s">
        <v>73</v>
      </c>
      <c r="F64" s="105" t="s">
        <v>73</v>
      </c>
    </row>
    <row r="65" spans="1:6" s="19" customFormat="1" ht="28.5" customHeight="1" hidden="1">
      <c r="A65" s="52">
        <v>21080500</v>
      </c>
      <c r="B65" s="50" t="s">
        <v>11</v>
      </c>
      <c r="C65" s="104">
        <f t="shared" si="4"/>
        <v>0</v>
      </c>
      <c r="D65" s="110"/>
      <c r="E65" s="110"/>
      <c r="F65" s="110"/>
    </row>
    <row r="66" spans="1:6" s="19" customFormat="1" ht="28.5" customHeight="1">
      <c r="A66" s="52">
        <v>21080500</v>
      </c>
      <c r="B66" s="50" t="s">
        <v>11</v>
      </c>
      <c r="C66" s="104">
        <f>D66</f>
        <v>40000</v>
      </c>
      <c r="D66" s="110">
        <v>40000</v>
      </c>
      <c r="E66" s="110" t="s">
        <v>73</v>
      </c>
      <c r="F66" s="110" t="s">
        <v>73</v>
      </c>
    </row>
    <row r="67" spans="1:6" s="19" customFormat="1" ht="151.5" customHeight="1" hidden="1">
      <c r="A67" s="52">
        <v>21080900</v>
      </c>
      <c r="B67" s="50" t="s">
        <v>31</v>
      </c>
      <c r="C67" s="107">
        <f>D67</f>
        <v>0</v>
      </c>
      <c r="D67" s="110"/>
      <c r="E67" s="110" t="s">
        <v>73</v>
      </c>
      <c r="F67" s="110" t="s">
        <v>73</v>
      </c>
    </row>
    <row r="68" spans="1:6" s="19" customFormat="1" ht="52.5" customHeight="1">
      <c r="A68" s="52">
        <v>21081100</v>
      </c>
      <c r="B68" s="79" t="s">
        <v>113</v>
      </c>
      <c r="C68" s="107">
        <f>D68</f>
        <v>58800</v>
      </c>
      <c r="D68" s="110">
        <v>58800</v>
      </c>
      <c r="E68" s="110" t="s">
        <v>73</v>
      </c>
      <c r="F68" s="110" t="s">
        <v>73</v>
      </c>
    </row>
    <row r="69" spans="1:7" s="19" customFormat="1" ht="78" customHeight="1">
      <c r="A69" s="52">
        <v>21081500</v>
      </c>
      <c r="B69" s="73" t="s">
        <v>109</v>
      </c>
      <c r="C69" s="107">
        <f>D69</f>
        <v>100000</v>
      </c>
      <c r="D69" s="110">
        <v>100000</v>
      </c>
      <c r="E69" s="110" t="s">
        <v>73</v>
      </c>
      <c r="F69" s="110" t="s">
        <v>73</v>
      </c>
      <c r="G69" s="73"/>
    </row>
    <row r="70" spans="1:6" ht="60.75" customHeight="1">
      <c r="A70" s="18">
        <v>22000000</v>
      </c>
      <c r="B70" s="1" t="s">
        <v>46</v>
      </c>
      <c r="C70" s="104">
        <f t="shared" si="4"/>
        <v>9952300</v>
      </c>
      <c r="D70" s="105">
        <f>D72+D77+D79</f>
        <v>9952300</v>
      </c>
      <c r="E70" s="105" t="s">
        <v>73</v>
      </c>
      <c r="F70" s="105" t="s">
        <v>73</v>
      </c>
    </row>
    <row r="71" spans="1:6" s="17" customFormat="1" ht="29.25" customHeight="1" hidden="1">
      <c r="A71" s="41">
        <v>22020000</v>
      </c>
      <c r="B71" s="37" t="s">
        <v>19</v>
      </c>
      <c r="C71" s="102">
        <f>D71+E71</f>
        <v>0</v>
      </c>
      <c r="D71" s="119"/>
      <c r="E71" s="128"/>
      <c r="F71" s="128"/>
    </row>
    <row r="72" spans="1:6" s="17" customFormat="1" ht="29.25" customHeight="1">
      <c r="A72" s="24">
        <v>22010000</v>
      </c>
      <c r="B72" s="10" t="s">
        <v>107</v>
      </c>
      <c r="C72" s="120">
        <f aca="true" t="shared" si="5" ref="C72:C83">D72</f>
        <v>5614000</v>
      </c>
      <c r="D72" s="129">
        <f>D74+D73+D75+D76</f>
        <v>5614000</v>
      </c>
      <c r="E72" s="130" t="s">
        <v>73</v>
      </c>
      <c r="F72" s="130" t="s">
        <v>73</v>
      </c>
    </row>
    <row r="73" spans="1:7" s="17" customFormat="1" ht="81.75" customHeight="1">
      <c r="A73" s="48">
        <v>22010300</v>
      </c>
      <c r="B73" s="49" t="s">
        <v>123</v>
      </c>
      <c r="C73" s="107">
        <f>D73</f>
        <v>450000</v>
      </c>
      <c r="D73" s="121">
        <v>450000</v>
      </c>
      <c r="E73" s="131" t="s">
        <v>73</v>
      </c>
      <c r="F73" s="131" t="s">
        <v>73</v>
      </c>
      <c r="G73" s="22"/>
    </row>
    <row r="74" spans="1:7" s="17" customFormat="1" ht="36.75" customHeight="1">
      <c r="A74" s="45">
        <v>22012500</v>
      </c>
      <c r="B74" s="46" t="s">
        <v>106</v>
      </c>
      <c r="C74" s="107">
        <f>D74</f>
        <v>4200000</v>
      </c>
      <c r="D74" s="113">
        <v>4200000</v>
      </c>
      <c r="E74" s="115" t="s">
        <v>73</v>
      </c>
      <c r="F74" s="115" t="s">
        <v>73</v>
      </c>
      <c r="G74" s="85"/>
    </row>
    <row r="75" spans="1:7" s="17" customFormat="1" ht="54.75" customHeight="1">
      <c r="A75" s="48">
        <v>22012600</v>
      </c>
      <c r="B75" s="49" t="s">
        <v>124</v>
      </c>
      <c r="C75" s="107">
        <f>D75</f>
        <v>960000</v>
      </c>
      <c r="D75" s="121">
        <v>960000</v>
      </c>
      <c r="E75" s="115" t="s">
        <v>73</v>
      </c>
      <c r="F75" s="115" t="s">
        <v>73</v>
      </c>
      <c r="G75" s="22"/>
    </row>
    <row r="76" spans="1:7" s="17" customFormat="1" ht="194.25" customHeight="1">
      <c r="A76" s="90">
        <v>22012900</v>
      </c>
      <c r="B76" s="89" t="s">
        <v>125</v>
      </c>
      <c r="C76" s="107">
        <f>D76</f>
        <v>4000</v>
      </c>
      <c r="D76" s="132">
        <v>4000</v>
      </c>
      <c r="E76" s="115" t="s">
        <v>73</v>
      </c>
      <c r="F76" s="115" t="s">
        <v>73</v>
      </c>
      <c r="G76" s="22"/>
    </row>
    <row r="77" spans="1:6" s="53" customFormat="1" ht="83.25" customHeight="1">
      <c r="A77" s="18">
        <v>22080000</v>
      </c>
      <c r="B77" s="1" t="s">
        <v>34</v>
      </c>
      <c r="C77" s="104">
        <f t="shared" si="5"/>
        <v>3800000</v>
      </c>
      <c r="D77" s="104">
        <f>D78</f>
        <v>3800000</v>
      </c>
      <c r="E77" s="105" t="s">
        <v>73</v>
      </c>
      <c r="F77" s="105" t="s">
        <v>73</v>
      </c>
    </row>
    <row r="78" spans="1:6" ht="88.5" customHeight="1">
      <c r="A78" s="13">
        <v>22080400</v>
      </c>
      <c r="B78" s="47" t="s">
        <v>83</v>
      </c>
      <c r="C78" s="107">
        <f t="shared" si="5"/>
        <v>3800000</v>
      </c>
      <c r="D78" s="113">
        <v>3800000</v>
      </c>
      <c r="E78" s="115" t="s">
        <v>73</v>
      </c>
      <c r="F78" s="115" t="s">
        <v>73</v>
      </c>
    </row>
    <row r="79" spans="1:6" s="51" customFormat="1" ht="27.75" customHeight="1">
      <c r="A79" s="2">
        <v>22090000</v>
      </c>
      <c r="B79" s="6" t="s">
        <v>9</v>
      </c>
      <c r="C79" s="104">
        <f t="shared" si="5"/>
        <v>538300</v>
      </c>
      <c r="D79" s="104">
        <f>D80+D81+D82+D83</f>
        <v>538300</v>
      </c>
      <c r="E79" s="106" t="s">
        <v>73</v>
      </c>
      <c r="F79" s="106" t="s">
        <v>73</v>
      </c>
    </row>
    <row r="80" spans="1:6" ht="87.75" customHeight="1">
      <c r="A80" s="13">
        <v>22090100</v>
      </c>
      <c r="B80" s="47" t="s">
        <v>29</v>
      </c>
      <c r="C80" s="107">
        <f t="shared" si="5"/>
        <v>475000</v>
      </c>
      <c r="D80" s="108">
        <v>475000</v>
      </c>
      <c r="E80" s="110" t="s">
        <v>73</v>
      </c>
      <c r="F80" s="110" t="s">
        <v>73</v>
      </c>
    </row>
    <row r="81" spans="1:6" ht="40.5" customHeight="1">
      <c r="A81" s="13">
        <v>22090200</v>
      </c>
      <c r="B81" s="47" t="s">
        <v>89</v>
      </c>
      <c r="C81" s="107">
        <f t="shared" si="5"/>
        <v>3000</v>
      </c>
      <c r="D81" s="108">
        <v>3000</v>
      </c>
      <c r="E81" s="110" t="s">
        <v>73</v>
      </c>
      <c r="F81" s="110" t="s">
        <v>73</v>
      </c>
    </row>
    <row r="82" spans="1:6" ht="115.5" customHeight="1" hidden="1">
      <c r="A82" s="13">
        <v>22090300</v>
      </c>
      <c r="B82" s="47" t="s">
        <v>90</v>
      </c>
      <c r="C82" s="107">
        <f t="shared" si="5"/>
        <v>0</v>
      </c>
      <c r="D82" s="108"/>
      <c r="E82" s="110" t="s">
        <v>73</v>
      </c>
      <c r="F82" s="110" t="s">
        <v>73</v>
      </c>
    </row>
    <row r="83" spans="1:6" ht="87.75" customHeight="1">
      <c r="A83" s="13">
        <v>22090400</v>
      </c>
      <c r="B83" s="47" t="s">
        <v>84</v>
      </c>
      <c r="C83" s="107">
        <f t="shared" si="5"/>
        <v>60300</v>
      </c>
      <c r="D83" s="108">
        <v>60300</v>
      </c>
      <c r="E83" s="110" t="s">
        <v>73</v>
      </c>
      <c r="F83" s="110" t="s">
        <v>73</v>
      </c>
    </row>
    <row r="84" spans="1:6" ht="31.5" customHeight="1">
      <c r="A84" s="18">
        <v>24000000</v>
      </c>
      <c r="B84" s="1" t="s">
        <v>10</v>
      </c>
      <c r="C84" s="104">
        <f>D84+E84</f>
        <v>1350000</v>
      </c>
      <c r="D84" s="105">
        <f>D85+D87</f>
        <v>270000</v>
      </c>
      <c r="E84" s="105">
        <f>E86+E88</f>
        <v>1080000</v>
      </c>
      <c r="F84" s="105">
        <f>F88</f>
        <v>1000000</v>
      </c>
    </row>
    <row r="85" spans="1:6" ht="35.25" customHeight="1">
      <c r="A85" s="13">
        <v>24060300</v>
      </c>
      <c r="B85" s="47" t="s">
        <v>11</v>
      </c>
      <c r="C85" s="107">
        <f>D85</f>
        <v>270000</v>
      </c>
      <c r="D85" s="113">
        <v>270000</v>
      </c>
      <c r="E85" s="113" t="s">
        <v>73</v>
      </c>
      <c r="F85" s="115" t="s">
        <v>73</v>
      </c>
    </row>
    <row r="86" spans="1:6" ht="111.75" customHeight="1">
      <c r="A86" s="13">
        <v>24062100</v>
      </c>
      <c r="B86" s="47" t="s">
        <v>4</v>
      </c>
      <c r="C86" s="107">
        <f aca="true" t="shared" si="6" ref="C86:C94">E86</f>
        <v>80000</v>
      </c>
      <c r="D86" s="113" t="s">
        <v>73</v>
      </c>
      <c r="E86" s="113">
        <v>80000</v>
      </c>
      <c r="F86" s="115" t="s">
        <v>73</v>
      </c>
    </row>
    <row r="87" spans="1:6" ht="269.25" customHeight="1" hidden="1">
      <c r="A87" s="13">
        <v>24062200</v>
      </c>
      <c r="B87" s="80" t="s">
        <v>115</v>
      </c>
      <c r="C87" s="107">
        <f>D87</f>
        <v>0</v>
      </c>
      <c r="D87" s="113"/>
      <c r="E87" s="113" t="s">
        <v>73</v>
      </c>
      <c r="F87" s="115" t="s">
        <v>73</v>
      </c>
    </row>
    <row r="88" spans="1:8" ht="63" customHeight="1">
      <c r="A88" s="13">
        <v>24170000</v>
      </c>
      <c r="B88" s="47" t="s">
        <v>64</v>
      </c>
      <c r="C88" s="107">
        <f t="shared" si="6"/>
        <v>1000000</v>
      </c>
      <c r="D88" s="113" t="s">
        <v>73</v>
      </c>
      <c r="E88" s="113">
        <v>1000000</v>
      </c>
      <c r="F88" s="115">
        <f>E88</f>
        <v>1000000</v>
      </c>
      <c r="H88" s="81"/>
    </row>
    <row r="89" spans="1:7" s="25" customFormat="1" ht="36" customHeight="1">
      <c r="A89" s="18">
        <v>25000000</v>
      </c>
      <c r="B89" s="1" t="s">
        <v>12</v>
      </c>
      <c r="C89" s="104">
        <f t="shared" si="6"/>
        <v>41740418</v>
      </c>
      <c r="D89" s="104" t="s">
        <v>73</v>
      </c>
      <c r="E89" s="104">
        <f>E90</f>
        <v>41740418</v>
      </c>
      <c r="F89" s="105" t="s">
        <v>73</v>
      </c>
      <c r="G89" s="19"/>
    </row>
    <row r="90" spans="1:8" ht="60" customHeight="1">
      <c r="A90" s="18">
        <v>25010000</v>
      </c>
      <c r="B90" s="1" t="s">
        <v>50</v>
      </c>
      <c r="C90" s="104">
        <f t="shared" si="6"/>
        <v>41740418</v>
      </c>
      <c r="D90" s="105" t="s">
        <v>73</v>
      </c>
      <c r="E90" s="104">
        <f>E91+E92+E93+E94</f>
        <v>41740418</v>
      </c>
      <c r="F90" s="105" t="s">
        <v>73</v>
      </c>
      <c r="H90" s="85"/>
    </row>
    <row r="91" spans="1:6" ht="61.5" customHeight="1">
      <c r="A91" s="52">
        <v>25010100</v>
      </c>
      <c r="B91" s="50" t="s">
        <v>47</v>
      </c>
      <c r="C91" s="107">
        <f t="shared" si="6"/>
        <v>38422584</v>
      </c>
      <c r="D91" s="109" t="s">
        <v>73</v>
      </c>
      <c r="E91" s="108">
        <v>38422584</v>
      </c>
      <c r="F91" s="109" t="s">
        <v>73</v>
      </c>
    </row>
    <row r="92" spans="1:6" ht="61.5" customHeight="1" hidden="1">
      <c r="A92" s="52">
        <v>25010200</v>
      </c>
      <c r="B92" s="83" t="s">
        <v>119</v>
      </c>
      <c r="C92" s="107">
        <f t="shared" si="6"/>
        <v>0</v>
      </c>
      <c r="D92" s="109" t="s">
        <v>73</v>
      </c>
      <c r="E92" s="108"/>
      <c r="F92" s="109" t="s">
        <v>73</v>
      </c>
    </row>
    <row r="93" spans="1:6" ht="42" customHeight="1">
      <c r="A93" s="52">
        <v>25010300</v>
      </c>
      <c r="B93" s="50" t="s">
        <v>30</v>
      </c>
      <c r="C93" s="107">
        <f t="shared" si="6"/>
        <v>3221804</v>
      </c>
      <c r="D93" s="109" t="s">
        <v>73</v>
      </c>
      <c r="E93" s="108">
        <v>3221804</v>
      </c>
      <c r="F93" s="109" t="s">
        <v>73</v>
      </c>
    </row>
    <row r="94" spans="1:6" ht="84.75" customHeight="1">
      <c r="A94" s="52">
        <v>25010400</v>
      </c>
      <c r="B94" s="50" t="s">
        <v>51</v>
      </c>
      <c r="C94" s="107">
        <f t="shared" si="6"/>
        <v>96030</v>
      </c>
      <c r="D94" s="109" t="s">
        <v>73</v>
      </c>
      <c r="E94" s="108">
        <v>96030</v>
      </c>
      <c r="F94" s="109" t="s">
        <v>73</v>
      </c>
    </row>
    <row r="95" spans="1:6" ht="36.75" customHeight="1">
      <c r="A95" s="4">
        <v>30000000</v>
      </c>
      <c r="B95" s="5" t="s">
        <v>5</v>
      </c>
      <c r="C95" s="102">
        <f>D95+E95</f>
        <v>66019900</v>
      </c>
      <c r="D95" s="103">
        <f>D96</f>
        <v>19900</v>
      </c>
      <c r="E95" s="103">
        <f>E96+E104</f>
        <v>66000000</v>
      </c>
      <c r="F95" s="103">
        <f>E95</f>
        <v>66000000</v>
      </c>
    </row>
    <row r="96" spans="1:6" s="19" customFormat="1" ht="43.5" customHeight="1">
      <c r="A96" s="18">
        <v>31000000</v>
      </c>
      <c r="B96" s="1" t="s">
        <v>2</v>
      </c>
      <c r="C96" s="104">
        <f>D96+E96</f>
        <v>65019900</v>
      </c>
      <c r="D96" s="104">
        <f>D97+D99</f>
        <v>19900</v>
      </c>
      <c r="E96" s="105">
        <f>E100</f>
        <v>65000000</v>
      </c>
      <c r="F96" s="105">
        <f>F100</f>
        <v>65000000</v>
      </c>
    </row>
    <row r="97" spans="1:6" s="21" customFormat="1" ht="133.5" customHeight="1">
      <c r="A97" s="43">
        <v>31010000</v>
      </c>
      <c r="B97" s="44" t="s">
        <v>66</v>
      </c>
      <c r="C97" s="120">
        <f>D97</f>
        <v>15000</v>
      </c>
      <c r="D97" s="120">
        <f>D98</f>
        <v>15000</v>
      </c>
      <c r="E97" s="112" t="s">
        <v>73</v>
      </c>
      <c r="F97" s="112" t="s">
        <v>73</v>
      </c>
    </row>
    <row r="98" spans="1:6" s="20" customFormat="1" ht="134.25" customHeight="1">
      <c r="A98" s="45">
        <v>31010200</v>
      </c>
      <c r="B98" s="54" t="s">
        <v>35</v>
      </c>
      <c r="C98" s="107">
        <f>D98</f>
        <v>15000</v>
      </c>
      <c r="D98" s="107">
        <v>15000</v>
      </c>
      <c r="E98" s="109" t="s">
        <v>73</v>
      </c>
      <c r="F98" s="109" t="s">
        <v>73</v>
      </c>
    </row>
    <row r="99" spans="1:6" s="21" customFormat="1" ht="50.25" customHeight="1">
      <c r="A99" s="43">
        <v>31020000</v>
      </c>
      <c r="B99" s="55" t="s">
        <v>36</v>
      </c>
      <c r="C99" s="104">
        <f>D99</f>
        <v>4900</v>
      </c>
      <c r="D99" s="120">
        <v>4900</v>
      </c>
      <c r="E99" s="109" t="s">
        <v>73</v>
      </c>
      <c r="F99" s="109" t="s">
        <v>73</v>
      </c>
    </row>
    <row r="100" spans="1:6" s="22" customFormat="1" ht="88.5" customHeight="1">
      <c r="A100" s="24">
        <v>31030000</v>
      </c>
      <c r="B100" s="10" t="s">
        <v>48</v>
      </c>
      <c r="C100" s="104">
        <f>E100</f>
        <v>65000000</v>
      </c>
      <c r="D100" s="129" t="s">
        <v>73</v>
      </c>
      <c r="E100" s="129">
        <v>65000000</v>
      </c>
      <c r="F100" s="129">
        <f>E100</f>
        <v>65000000</v>
      </c>
    </row>
    <row r="101" spans="1:6" s="57" customFormat="1" ht="51" customHeight="1" hidden="1">
      <c r="A101" s="38">
        <v>33000000</v>
      </c>
      <c r="B101" s="56" t="s">
        <v>70</v>
      </c>
      <c r="C101" s="102">
        <f aca="true" t="shared" si="7" ref="C101:C111">D101+E101</f>
        <v>0</v>
      </c>
      <c r="D101" s="133"/>
      <c r="E101" s="133"/>
      <c r="F101" s="133"/>
    </row>
    <row r="102" spans="1:6" s="22" customFormat="1" ht="35.25" customHeight="1" hidden="1">
      <c r="A102" s="39">
        <v>33010000</v>
      </c>
      <c r="B102" s="40" t="s">
        <v>54</v>
      </c>
      <c r="C102" s="102">
        <f t="shared" si="7"/>
        <v>0</v>
      </c>
      <c r="D102" s="125"/>
      <c r="E102" s="125"/>
      <c r="F102" s="125"/>
    </row>
    <row r="103" spans="1:6" ht="135" customHeight="1" hidden="1">
      <c r="A103" s="30">
        <v>33010100</v>
      </c>
      <c r="B103" s="37" t="s">
        <v>65</v>
      </c>
      <c r="C103" s="102">
        <f t="shared" si="7"/>
        <v>0</v>
      </c>
      <c r="D103" s="114"/>
      <c r="E103" s="119"/>
      <c r="F103" s="119"/>
    </row>
    <row r="104" spans="1:6" s="22" customFormat="1" ht="54.75" customHeight="1">
      <c r="A104" s="24">
        <v>33000000</v>
      </c>
      <c r="B104" s="10" t="s">
        <v>91</v>
      </c>
      <c r="C104" s="120">
        <f>E104</f>
        <v>1000000</v>
      </c>
      <c r="D104" s="112" t="s">
        <v>73</v>
      </c>
      <c r="E104" s="129">
        <f>E105</f>
        <v>1000000</v>
      </c>
      <c r="F104" s="129">
        <f>F105</f>
        <v>1000000</v>
      </c>
    </row>
    <row r="105" spans="1:8" s="22" customFormat="1" ht="47.25" customHeight="1">
      <c r="A105" s="24">
        <v>33010000</v>
      </c>
      <c r="B105" s="10" t="s">
        <v>92</v>
      </c>
      <c r="C105" s="120">
        <f>E105</f>
        <v>1000000</v>
      </c>
      <c r="D105" s="112" t="s">
        <v>73</v>
      </c>
      <c r="E105" s="129">
        <f>E106</f>
        <v>1000000</v>
      </c>
      <c r="F105" s="129">
        <f>F106</f>
        <v>1000000</v>
      </c>
      <c r="H105" s="85"/>
    </row>
    <row r="106" spans="1:6" ht="141" customHeight="1">
      <c r="A106" s="13">
        <v>33010100</v>
      </c>
      <c r="B106" s="47" t="s">
        <v>98</v>
      </c>
      <c r="C106" s="107">
        <f>E106</f>
        <v>1000000</v>
      </c>
      <c r="D106" s="110" t="s">
        <v>73</v>
      </c>
      <c r="E106" s="108">
        <v>1000000</v>
      </c>
      <c r="F106" s="113">
        <f>E106</f>
        <v>1000000</v>
      </c>
    </row>
    <row r="107" spans="1:10" ht="38.25" customHeight="1">
      <c r="A107" s="4">
        <v>40000000</v>
      </c>
      <c r="B107" s="5" t="s">
        <v>13</v>
      </c>
      <c r="C107" s="102">
        <f t="shared" si="7"/>
        <v>992752577</v>
      </c>
      <c r="D107" s="103">
        <f>D108</f>
        <v>992752577</v>
      </c>
      <c r="E107" s="103">
        <f>E108</f>
        <v>0</v>
      </c>
      <c r="F107" s="103">
        <f>F108</f>
        <v>0</v>
      </c>
      <c r="G107" s="76">
        <f>D110+D113+D114+D119+D125+D129+D131</f>
        <v>557605377</v>
      </c>
      <c r="J107" s="76"/>
    </row>
    <row r="108" spans="1:7" s="19" customFormat="1" ht="40.5" customHeight="1">
      <c r="A108" s="18">
        <v>41000000</v>
      </c>
      <c r="B108" s="8" t="s">
        <v>14</v>
      </c>
      <c r="C108" s="104">
        <f t="shared" si="7"/>
        <v>992752577</v>
      </c>
      <c r="D108" s="105">
        <f>D109+D111</f>
        <v>992752577</v>
      </c>
      <c r="E108" s="105">
        <f>E111</f>
        <v>0</v>
      </c>
      <c r="F108" s="105">
        <f>F111</f>
        <v>0</v>
      </c>
      <c r="G108" s="77"/>
    </row>
    <row r="109" spans="1:6" s="29" customFormat="1" ht="34.5" customHeight="1">
      <c r="A109" s="43">
        <v>41020000</v>
      </c>
      <c r="B109" s="66" t="s">
        <v>135</v>
      </c>
      <c r="C109" s="104">
        <f>D109</f>
        <v>6841400</v>
      </c>
      <c r="D109" s="112">
        <f>D110</f>
        <v>6841400</v>
      </c>
      <c r="E109" s="130" t="s">
        <v>73</v>
      </c>
      <c r="F109" s="130" t="s">
        <v>73</v>
      </c>
    </row>
    <row r="110" spans="1:6" ht="48" customHeight="1">
      <c r="A110" s="43">
        <v>41020900</v>
      </c>
      <c r="B110" s="66" t="s">
        <v>134</v>
      </c>
      <c r="C110" s="104">
        <f>D110</f>
        <v>6841400</v>
      </c>
      <c r="D110" s="112">
        <v>6841400</v>
      </c>
      <c r="E110" s="130" t="s">
        <v>73</v>
      </c>
      <c r="F110" s="130" t="s">
        <v>73</v>
      </c>
    </row>
    <row r="111" spans="1:7" s="25" customFormat="1" ht="41.25" customHeight="1">
      <c r="A111" s="18">
        <v>41030000</v>
      </c>
      <c r="B111" s="8" t="s">
        <v>15</v>
      </c>
      <c r="C111" s="104">
        <f t="shared" si="7"/>
        <v>985911177</v>
      </c>
      <c r="D111" s="105">
        <f>D113+D114+D119+D120+D121+D123+D129+D131</f>
        <v>985911177</v>
      </c>
      <c r="E111" s="105">
        <f>E123+E133+E130</f>
        <v>0</v>
      </c>
      <c r="F111" s="130">
        <f>F123</f>
        <v>0</v>
      </c>
      <c r="G111" s="31"/>
    </row>
    <row r="112" spans="1:7" s="25" customFormat="1" ht="77.25" customHeight="1" hidden="1">
      <c r="A112" s="18">
        <v>41030300</v>
      </c>
      <c r="B112" s="70" t="s">
        <v>102</v>
      </c>
      <c r="C112" s="107">
        <f>D112</f>
        <v>0</v>
      </c>
      <c r="D112" s="109"/>
      <c r="E112" s="109" t="s">
        <v>73</v>
      </c>
      <c r="F112" s="109" t="s">
        <v>73</v>
      </c>
      <c r="G112" s="31"/>
    </row>
    <row r="113" spans="1:7" ht="152.25" customHeight="1">
      <c r="A113" s="2">
        <v>41030600</v>
      </c>
      <c r="B113" s="58" t="s">
        <v>86</v>
      </c>
      <c r="C113" s="107">
        <f>D113</f>
        <v>276597900</v>
      </c>
      <c r="D113" s="115">
        <v>276597900</v>
      </c>
      <c r="E113" s="115" t="s">
        <v>73</v>
      </c>
      <c r="F113" s="115" t="s">
        <v>73</v>
      </c>
      <c r="G113" s="81"/>
    </row>
    <row r="114" spans="1:6" ht="196.5" customHeight="1">
      <c r="A114" s="59">
        <v>41030800</v>
      </c>
      <c r="B114" s="60" t="s">
        <v>33</v>
      </c>
      <c r="C114" s="107">
        <f>D114</f>
        <v>264008600</v>
      </c>
      <c r="D114" s="115">
        <v>264008600</v>
      </c>
      <c r="E114" s="115" t="s">
        <v>73</v>
      </c>
      <c r="F114" s="115" t="s">
        <v>73</v>
      </c>
    </row>
    <row r="115" spans="1:7" ht="12.75" customHeight="1" hidden="1">
      <c r="A115" s="150">
        <v>41030900</v>
      </c>
      <c r="B115" s="151" t="s">
        <v>99</v>
      </c>
      <c r="C115" s="141">
        <f>D115</f>
        <v>0</v>
      </c>
      <c r="D115" s="140">
        <f>19483500-19483500</f>
        <v>0</v>
      </c>
      <c r="E115" s="140" t="s">
        <v>73</v>
      </c>
      <c r="F115" s="140" t="s">
        <v>73</v>
      </c>
      <c r="G115" s="146"/>
    </row>
    <row r="116" spans="1:7" ht="12.75" customHeight="1" hidden="1">
      <c r="A116" s="150"/>
      <c r="B116" s="152"/>
      <c r="C116" s="142"/>
      <c r="D116" s="140"/>
      <c r="E116" s="140"/>
      <c r="F116" s="140"/>
      <c r="G116" s="146"/>
    </row>
    <row r="117" spans="1:7" ht="69.75" customHeight="1" hidden="1">
      <c r="A117" s="150"/>
      <c r="B117" s="152"/>
      <c r="C117" s="142"/>
      <c r="D117" s="140"/>
      <c r="E117" s="140"/>
      <c r="F117" s="140"/>
      <c r="G117" s="146"/>
    </row>
    <row r="118" spans="1:7" ht="315" customHeight="1" hidden="1">
      <c r="A118" s="150"/>
      <c r="B118" s="153"/>
      <c r="C118" s="143"/>
      <c r="D118" s="140"/>
      <c r="E118" s="140"/>
      <c r="F118" s="140"/>
      <c r="G118" s="146"/>
    </row>
    <row r="119" spans="1:6" ht="107.25" customHeight="1">
      <c r="A119" s="59">
        <v>41031000</v>
      </c>
      <c r="B119" s="7" t="s">
        <v>114</v>
      </c>
      <c r="C119" s="121">
        <f>D119</f>
        <v>271100</v>
      </c>
      <c r="D119" s="115">
        <v>271100</v>
      </c>
      <c r="E119" s="115" t="s">
        <v>73</v>
      </c>
      <c r="F119" s="115" t="s">
        <v>73</v>
      </c>
    </row>
    <row r="120" spans="1:6" s="63" customFormat="1" ht="63.75" customHeight="1">
      <c r="A120" s="62">
        <v>41033900</v>
      </c>
      <c r="B120" s="47" t="s">
        <v>87</v>
      </c>
      <c r="C120" s="113">
        <f>D120</f>
        <v>227221700</v>
      </c>
      <c r="D120" s="115">
        <v>227221700</v>
      </c>
      <c r="E120" s="115" t="s">
        <v>73</v>
      </c>
      <c r="F120" s="110" t="s">
        <v>73</v>
      </c>
    </row>
    <row r="121" spans="1:6" ht="61.5" customHeight="1">
      <c r="A121" s="59">
        <v>41034200</v>
      </c>
      <c r="B121" s="7" t="s">
        <v>85</v>
      </c>
      <c r="C121" s="113">
        <f>D121</f>
        <v>207925500</v>
      </c>
      <c r="D121" s="115">
        <v>207925500</v>
      </c>
      <c r="E121" s="115" t="s">
        <v>73</v>
      </c>
      <c r="F121" s="110" t="s">
        <v>73</v>
      </c>
    </row>
    <row r="122" spans="1:6" ht="90" customHeight="1" hidden="1">
      <c r="A122" s="97">
        <v>41034500</v>
      </c>
      <c r="B122" s="98" t="s">
        <v>112</v>
      </c>
      <c r="C122" s="127">
        <f>D122</f>
        <v>0</v>
      </c>
      <c r="D122" s="134"/>
      <c r="E122" s="134" t="s">
        <v>73</v>
      </c>
      <c r="F122" s="126" t="s">
        <v>73</v>
      </c>
    </row>
    <row r="123" spans="1:6" ht="43.5" customHeight="1">
      <c r="A123" s="67">
        <v>41035000</v>
      </c>
      <c r="B123" s="68" t="s">
        <v>100</v>
      </c>
      <c r="C123" s="129">
        <f>D123+E123</f>
        <v>900000</v>
      </c>
      <c r="D123" s="130">
        <f>D125+D126+D127+D128</f>
        <v>900000</v>
      </c>
      <c r="E123" s="130">
        <f>E125+E126</f>
        <v>0</v>
      </c>
      <c r="F123" s="130">
        <f>F125+F130</f>
        <v>0</v>
      </c>
    </row>
    <row r="124" spans="1:6" ht="31.5" customHeight="1">
      <c r="A124" s="67"/>
      <c r="B124" s="71" t="s">
        <v>104</v>
      </c>
      <c r="C124" s="129"/>
      <c r="D124" s="130"/>
      <c r="E124" s="130"/>
      <c r="F124" s="112"/>
    </row>
    <row r="125" spans="1:6" ht="55.5" customHeight="1">
      <c r="A125" s="67"/>
      <c r="B125" s="96" t="s">
        <v>138</v>
      </c>
      <c r="C125" s="121">
        <f aca="true" t="shared" si="8" ref="C125:C130">D125+E125</f>
        <v>900000</v>
      </c>
      <c r="D125" s="131">
        <v>900000</v>
      </c>
      <c r="E125" s="131">
        <v>0</v>
      </c>
      <c r="F125" s="109">
        <f>E125</f>
        <v>0</v>
      </c>
    </row>
    <row r="126" spans="1:6" ht="55.5" customHeight="1" hidden="1">
      <c r="A126" s="59"/>
      <c r="B126" s="99" t="s">
        <v>126</v>
      </c>
      <c r="C126" s="121">
        <f t="shared" si="8"/>
        <v>0</v>
      </c>
      <c r="D126" s="131">
        <v>0</v>
      </c>
      <c r="E126" s="131"/>
      <c r="F126" s="109" t="s">
        <v>73</v>
      </c>
    </row>
    <row r="127" spans="1:6" ht="108.75" customHeight="1" hidden="1">
      <c r="A127" s="59"/>
      <c r="B127" s="99" t="s">
        <v>127</v>
      </c>
      <c r="C127" s="121" t="e">
        <f t="shared" si="8"/>
        <v>#VALUE!</v>
      </c>
      <c r="D127" s="131"/>
      <c r="E127" s="131" t="s">
        <v>73</v>
      </c>
      <c r="F127" s="109" t="s">
        <v>73</v>
      </c>
    </row>
    <row r="128" spans="1:6" ht="108.75" customHeight="1" hidden="1">
      <c r="A128" s="59"/>
      <c r="B128" s="99" t="s">
        <v>128</v>
      </c>
      <c r="C128" s="121" t="e">
        <f t="shared" si="8"/>
        <v>#VALUE!</v>
      </c>
      <c r="D128" s="131"/>
      <c r="E128" s="131" t="s">
        <v>73</v>
      </c>
      <c r="F128" s="109" t="s">
        <v>73</v>
      </c>
    </row>
    <row r="129" spans="1:6" ht="108.75" customHeight="1">
      <c r="A129" s="59"/>
      <c r="B129" s="101" t="s">
        <v>137</v>
      </c>
      <c r="C129" s="121">
        <f t="shared" si="8"/>
        <v>1057321</v>
      </c>
      <c r="D129" s="131">
        <v>1057321</v>
      </c>
      <c r="E129" s="131">
        <v>0</v>
      </c>
      <c r="F129" s="109">
        <v>0</v>
      </c>
    </row>
    <row r="130" spans="1:6" ht="171" customHeight="1" hidden="1">
      <c r="A130" s="97">
        <v>41035200</v>
      </c>
      <c r="B130" s="100" t="s">
        <v>136</v>
      </c>
      <c r="C130" s="127">
        <f t="shared" si="8"/>
        <v>0</v>
      </c>
      <c r="D130" s="134"/>
      <c r="E130" s="134">
        <f>442630-442630</f>
        <v>0</v>
      </c>
      <c r="F130" s="126">
        <f>E130</f>
        <v>0</v>
      </c>
    </row>
    <row r="131" spans="1:6" ht="216" customHeight="1">
      <c r="A131" s="2">
        <v>41035800</v>
      </c>
      <c r="B131" s="61" t="s">
        <v>88</v>
      </c>
      <c r="C131" s="113">
        <f>D131</f>
        <v>7929056</v>
      </c>
      <c r="D131" s="110">
        <v>7929056</v>
      </c>
      <c r="E131" s="115" t="s">
        <v>73</v>
      </c>
      <c r="F131" s="115" t="s">
        <v>73</v>
      </c>
    </row>
    <row r="132" spans="1:7" ht="186" customHeight="1" hidden="1">
      <c r="A132" s="74">
        <v>41036100</v>
      </c>
      <c r="B132" s="72" t="s">
        <v>108</v>
      </c>
      <c r="C132" s="135">
        <f>D132</f>
        <v>0</v>
      </c>
      <c r="D132" s="136"/>
      <c r="E132" s="137" t="s">
        <v>73</v>
      </c>
      <c r="F132" s="137" t="s">
        <v>73</v>
      </c>
      <c r="G132" s="72"/>
    </row>
    <row r="133" spans="1:7" ht="409.5" customHeight="1" hidden="1">
      <c r="A133" s="2">
        <v>41036600</v>
      </c>
      <c r="B133" s="75" t="s">
        <v>110</v>
      </c>
      <c r="C133" s="113">
        <f>E133</f>
        <v>0</v>
      </c>
      <c r="D133" s="110" t="s">
        <v>73</v>
      </c>
      <c r="E133" s="115"/>
      <c r="F133" s="137" t="s">
        <v>73</v>
      </c>
      <c r="G133" s="72"/>
    </row>
    <row r="134" spans="1:7" ht="97.5" customHeight="1" hidden="1">
      <c r="A134" s="2">
        <v>41037000</v>
      </c>
      <c r="B134" s="78" t="s">
        <v>111</v>
      </c>
      <c r="C134" s="113">
        <f>D134</f>
        <v>0</v>
      </c>
      <c r="D134" s="110"/>
      <c r="E134" s="115" t="s">
        <v>73</v>
      </c>
      <c r="F134" s="115" t="s">
        <v>73</v>
      </c>
      <c r="G134" s="72"/>
    </row>
    <row r="135" spans="1:6" ht="152.25" customHeight="1" hidden="1">
      <c r="A135" s="2">
        <v>41039700</v>
      </c>
      <c r="B135" s="7" t="s">
        <v>103</v>
      </c>
      <c r="C135" s="113">
        <f>D135</f>
        <v>0</v>
      </c>
      <c r="D135" s="115"/>
      <c r="E135" s="115" t="s">
        <v>73</v>
      </c>
      <c r="F135" s="115" t="s">
        <v>73</v>
      </c>
    </row>
    <row r="136" spans="1:6" ht="120" customHeight="1" hidden="1">
      <c r="A136" s="2"/>
      <c r="B136" s="7" t="s">
        <v>1</v>
      </c>
      <c r="C136" s="138"/>
      <c r="D136" s="115"/>
      <c r="E136" s="115"/>
      <c r="F136" s="115"/>
    </row>
    <row r="137" spans="1:6" ht="238.5" customHeight="1" hidden="1">
      <c r="A137" s="2">
        <v>41036600</v>
      </c>
      <c r="B137" s="11" t="s">
        <v>53</v>
      </c>
      <c r="C137" s="139"/>
      <c r="D137" s="115"/>
      <c r="E137" s="115"/>
      <c r="F137" s="115"/>
    </row>
    <row r="138" spans="1:10" ht="52.5" customHeight="1">
      <c r="A138" s="26"/>
      <c r="B138" s="9" t="s">
        <v>71</v>
      </c>
      <c r="C138" s="102">
        <f>D138+E138</f>
        <v>1117430418</v>
      </c>
      <c r="D138" s="102">
        <f>D10+D59+D95</f>
        <v>1000770000</v>
      </c>
      <c r="E138" s="102">
        <f>E59+E95+E10</f>
        <v>116660418</v>
      </c>
      <c r="F138" s="102">
        <f>F59+F95</f>
        <v>67000000</v>
      </c>
      <c r="G138" s="87"/>
      <c r="H138" s="88"/>
      <c r="J138" s="81"/>
    </row>
    <row r="139" spans="1:7" ht="50.25" customHeight="1">
      <c r="A139" s="26"/>
      <c r="B139" s="9" t="s">
        <v>3</v>
      </c>
      <c r="C139" s="102">
        <f>D139+E139</f>
        <v>2110182995</v>
      </c>
      <c r="D139" s="103">
        <f>D138+D107</f>
        <v>1993522577</v>
      </c>
      <c r="E139" s="103">
        <f>E10+E59+E95+E107</f>
        <v>116660418</v>
      </c>
      <c r="F139" s="103">
        <f>F59+F95+F108</f>
        <v>67000000</v>
      </c>
      <c r="G139" s="32"/>
    </row>
    <row r="140" spans="1:6" ht="27.75" customHeight="1">
      <c r="A140" s="27"/>
      <c r="B140" s="12"/>
      <c r="C140" s="12"/>
      <c r="D140" s="28"/>
      <c r="E140" s="28"/>
      <c r="F140" s="28"/>
    </row>
    <row r="141" spans="1:10" s="82" customFormat="1" ht="72.75" customHeight="1">
      <c r="A141" s="145" t="s">
        <v>117</v>
      </c>
      <c r="B141" s="145"/>
      <c r="C141" s="91"/>
      <c r="D141" s="144" t="s">
        <v>118</v>
      </c>
      <c r="E141" s="144"/>
      <c r="F141" s="144"/>
      <c r="G141" s="94"/>
      <c r="H141" s="94"/>
      <c r="J141" s="94"/>
    </row>
    <row r="145" spans="7:10" ht="26.25">
      <c r="G145" s="95"/>
      <c r="H145" s="95"/>
      <c r="I145" s="95"/>
      <c r="J145" s="95"/>
    </row>
  </sheetData>
  <sheetProtection/>
  <mergeCells count="18">
    <mergeCell ref="G1:H1"/>
    <mergeCell ref="D4:F4"/>
    <mergeCell ref="D1:F1"/>
    <mergeCell ref="A5:F5"/>
    <mergeCell ref="A7:A8"/>
    <mergeCell ref="A115:A118"/>
    <mergeCell ref="B7:B8"/>
    <mergeCell ref="E7:F7"/>
    <mergeCell ref="B115:B118"/>
    <mergeCell ref="C7:C8"/>
    <mergeCell ref="D7:D8"/>
    <mergeCell ref="D115:D118"/>
    <mergeCell ref="C115:C118"/>
    <mergeCell ref="D141:F141"/>
    <mergeCell ref="A141:B141"/>
    <mergeCell ref="G115:G118"/>
    <mergeCell ref="E115:E118"/>
    <mergeCell ref="F115:F118"/>
  </mergeCells>
  <printOptions horizontalCentered="1"/>
  <pageMargins left="0.7086614173228347" right="0.15748031496062992" top="0.3937007874015748" bottom="0.3937007874015748" header="0.3937007874015748" footer="0.3937007874015748"/>
  <pageSetup fitToHeight="0" horizontalDpi="600" verticalDpi="600" orientation="portrait" paperSize="9" scale="42" r:id="rId1"/>
  <rowBreaks count="3" manualBreakCount="3">
    <brk id="41" max="5" man="1"/>
    <brk id="78" max="5" man="1"/>
    <brk id="1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User1</cp:lastModifiedBy>
  <cp:lastPrinted>2016-12-19T14:43:59Z</cp:lastPrinted>
  <dcterms:created xsi:type="dcterms:W3CDTF">2002-03-05T06:38:42Z</dcterms:created>
  <dcterms:modified xsi:type="dcterms:W3CDTF">2016-12-19T14:45:13Z</dcterms:modified>
  <cp:category/>
  <cp:version/>
  <cp:contentType/>
  <cp:contentStatus/>
</cp:coreProperties>
</file>