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276" windowWidth="11640" windowHeight="931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'Лист3'!$A$1:$G$75</definedName>
  </definedNames>
  <calcPr fullCalcOnLoad="1"/>
</workbook>
</file>

<file path=xl/sharedStrings.xml><?xml version="1.0" encoding="utf-8"?>
<sst xmlns="http://schemas.openxmlformats.org/spreadsheetml/2006/main" count="137" uniqueCount="94">
  <si>
    <t>Додаток 12</t>
  </si>
  <si>
    <t>до рішення міської ради</t>
  </si>
  <si>
    <t xml:space="preserve"> (у редакції рішення міської ради</t>
  </si>
  <si>
    <t>Перелік</t>
  </si>
  <si>
    <t>по м.Кам’янське</t>
  </si>
  <si>
    <t>№ з/п</t>
  </si>
  <si>
    <t>Назва об’єкту(заходу)</t>
  </si>
  <si>
    <t>Сума, грн</t>
  </si>
  <si>
    <t>за рахунок субвенції</t>
  </si>
  <si>
    <t>за рахунок співфінансування з міського бюджету</t>
  </si>
  <si>
    <t>Разом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</si>
  <si>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</si>
  <si>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РАЗОМ </t>
  </si>
  <si>
    <r>
      <t>Код програмної класифікації видатків та кредитування місцевих бюджетів</t>
    </r>
    <r>
      <rPr>
        <sz val="11"/>
        <rFont val="Arial"/>
        <family val="2"/>
      </rPr>
      <t>¹</t>
    </r>
  </si>
  <si>
    <t xml:space="preserve">Секретар міської ради                                                           </t>
  </si>
  <si>
    <t xml:space="preserve"> О.Ю.Залевський</t>
  </si>
  <si>
    <t xml:space="preserve">від 16.12.2016  № 560-12/VII </t>
  </si>
  <si>
    <t>Проведення невідкладних відновлювальних робіт, будівництво та реконструкція позашкільних навчальних закладів</t>
  </si>
  <si>
    <t>Капітальний ремонт житлового фонду</t>
  </si>
  <si>
    <t xml:space="preserve">Капітальний ремонт житлового будинку по бульв. Будівельників. 10 (вант. ліфт) м. Кам’янське </t>
  </si>
  <si>
    <t xml:space="preserve">Капітальний ремонт житлового будинку по бульв.Будівельників. 12 (вант. ліфт) м. Кам’янське </t>
  </si>
  <si>
    <t xml:space="preserve">Капітальний ремонт житлового будинку по бульв.Будівельників. 42 (вант. ліфт) м. Кам’янське </t>
  </si>
  <si>
    <t xml:space="preserve">Капітальний ремонт житлового будинку по просп.Металургів. 40 (вант. ліфт) м. Кам’янське </t>
  </si>
  <si>
    <t xml:space="preserve">Капітальний ремонт житлового будинку по просп.Металургів. 56 (вант. ліфт) м. Кам’янське </t>
  </si>
  <si>
    <t xml:space="preserve">Капітальний ремонт житлового будинку по просп.Металургів. 60 (вант. ліфт) м. Кам’янське </t>
  </si>
  <si>
    <t xml:space="preserve">Капітальний ремонт житлового будинку по просп.Героїв АТО 7Б (вант. ліфт) м. Кам’янське </t>
  </si>
  <si>
    <t xml:space="preserve">Капітальний ремонт житлового будинку по просп.Героїв АТО 7В (вант. ліфт) м. Кам’янське </t>
  </si>
  <si>
    <t>Капітальний ремонт житлового будинку по просп.Аношкіна 115 (ліфт 2 під`їзд) в м. Дніпродзержинську</t>
  </si>
  <si>
    <t xml:space="preserve">Капітальний ремонт житлового будинку вул.Дунайська. 41а (вант. ліфт 2 під`їзд) м. Кам’янське </t>
  </si>
  <si>
    <t xml:space="preserve">Капітальний ремонт житлового будинку вул.Дунайська. 41а (вант. ліфт 1 під`їзд) м. Кам’янське </t>
  </si>
  <si>
    <t>Капітальний ремонт житлового будинку по просп. Аношкіна. 115 (ліфт 4 під`їзд) в м. Дніпродзержинську</t>
  </si>
  <si>
    <t>Театри</t>
  </si>
  <si>
    <t>Для придбання медичного обладнання для комунального закладу «Кам’янська міська лікарня №7» Дніпропетровської обласної ради</t>
  </si>
  <si>
    <t>Багатопрофільна стаціонарна медична допомога населенню</t>
  </si>
  <si>
    <t>Капітальний ремонт житлового будинку по бульв.Героїв, 42 (ліфт 2 під'їзд) м.Кам'янське</t>
  </si>
  <si>
    <t>Капітальний ремонт житлового будинку по просп.Маршала Жукова, 7а (просп.Героїв АТО, 7а)(ліфт) в м.Дніпродзержинську</t>
  </si>
  <si>
    <t>Капітальний ремонт житлового будинку по просп.Дружби Народів, 53Б (вант.ліфт) м.Кам'янське</t>
  </si>
  <si>
    <t>Будівництво світлофорного об’єкту на перетині Єлізаветівського шосе з просп. Перемоги та вул. Індустріальної у м. Дніпродзержинську</t>
  </si>
  <si>
    <t>Реалізація заходів щодо інвестиційного розвитку території</t>
  </si>
  <si>
    <t>х</t>
  </si>
  <si>
    <t>Капітальний ремонт даху та спортзалу нового корпусу комунального закладу "Середня загальноосвітня школа № 9 м.Дніпродзержинська" Дніпродзержинської міської ради адреса: вул. Долматова, 13, м. Кам’янське</t>
  </si>
  <si>
    <t>Для покращення матеріально-технічного забезпечення та облаштування місць для сидіння  в глядацькій залі комунального закладу "Академічний музично-драматичний театр ім.Лесі Українки м.Кам’янського" Кам’янської міської ради</t>
  </si>
  <si>
    <t>Розробка проектно-кошторисної документації на реконструкцію комунального закладу "Дитячо-юнацька спортивна школа №2 Кам’янської міської ради", адреса: вул.Мира, 19а м.Кам’янське</t>
  </si>
  <si>
    <t>Капітальний ремонт будівлі Комунального закладу "Дошкільний навчальний заклад № 19 "Калинка" Кам’янської міської ради по пр. Ювілейному, 37, м. Кам’янське, Дніпропетровська область</t>
  </si>
  <si>
    <t>Реконструкція зовнішніх мереж теплопостачання будівлі Комунального закладу "Середня загальноосвітня школа №  37 м. Кам’янське" Кам’янської міської ради за адресою: вул. Чорновола, 34/22, м. Кам’янське, Дніпропетровська область</t>
  </si>
  <si>
    <t>Капітальний ремонт покрівлі Комунального закладу "Навчально-виховний комплекс "Загальноосвітній навчальний заклад — дошкільний навчальний заклад" № 24" Кам’янської міської ради за адресою: 
вул. Лікарняна, 51, м. Кам’янське, Дніпропетровська область</t>
  </si>
  <si>
    <t>Придбання комп’ютерного класу для Індустріального коледжу державного вищого навчального закладу "Український державний хіміко-технологічний університет" за адресою: Дніпропетровська область, місто Кам’янське, вул. Медична, 10</t>
  </si>
  <si>
    <t>Покращення матеріально-технічної бази та придбання 2- інтерактивних комплексів для учнів Комунального закладу "Середня загальноосвітня школа № 7" Кам’янської міської ради, за адресою: Дніпропетровська область, місто Кам’янське, вул. Ніжинська, 7</t>
  </si>
  <si>
    <t>Покращення матеріально-технічної бази та придбання комп’ютерної техніки для кабінету інформатики для учнів Комунального закладу "Навчально-виховний комплекс "Загальноосвітній навчальний заклад – дошкільний навчальний заклад" № 13" Кам’янської міської ради, за адресою: Дніпропетровська область, місто Кам’янське, вул. Звенигородська, 42</t>
  </si>
  <si>
    <t>Покращення матеріально-технічної бази та придбання оргтехніки (інтерактивний комплекс, ноутбук, телевізор) для учнів Комунального закладу "Середня загальноосвітня школа № 35" Кам’янської міської ради, за адресою: Дніпропетровська область, місто Кам’янське, вул. Привітна, 162</t>
  </si>
  <si>
    <t>Покращення матеріально-технічної бази та придбання інтерактивного комплексу для учнів Комунального закладу "Середня загальноосвітня школа № 28" Кам’янської міської ради, за адресою: Дніпропетровська область, місто Кам’янське, вул. Криворізька, 41</t>
  </si>
  <si>
    <t xml:space="preserve">Покращення матеріально-технічної бази та придбання спортивного інвентаря (мати гімнастичні, килим для занять з теквондо ВТФ, інвентар для художньої гімнастики) для дітей Комунального закладу "Дитячо-юнацька спортивна школа № 4" Кам’янської міської ради, за адресою: Дніпропетровська область, місто Кам’янське, вул. С. Слісаренка, 5 </t>
  </si>
  <si>
    <t>Покращення матеріально-технічної бази та придбання інтерактивного комплексу для учнів Комунального закладу "Спеціалізована школа з поглибленим вивченням іноземних мов І ступеня – колегіум № 16" Кам’янської міської ради, за адресою: Дніпропетровська область, місто Кам’янське, проспект Тараса Шевченка, 8</t>
  </si>
  <si>
    <t xml:space="preserve">Покращення матеріально-технічної бази та придбання комп’ютерної техніки для учнів Комунального закладу "Дошкільний навчальний заклад (ясла-садок) "Пролісок" Кам’янської міської ради, за адресою: Дніпропетровська область, місто Кам’янське, проспект Аношкіна, 85 </t>
  </si>
  <si>
    <t>Покращення матеріально-технічної бази та придбання комп’ютерного класу для учнів Комунального закладу "Середня загальноосвітня школа № 12" Кам’янської міської ради, за адресою: Дніпропетровська область, місто Кам’янське, вул. С. Слісаренка, 30</t>
  </si>
  <si>
    <t>Покращення матеріально-технічної бази, придбання відеоапаратури та комп’ютерної техніки для Комунального підприємства Кам’янської міської ради "Міська інформаційна служба" за адресою: Дніпропетровська область, місто Кам’янське, проспект Шевченка, 14</t>
  </si>
  <si>
    <t>Покращення матеріально-технічної бази заміна склоблоків на енергозберігаючі металопластикові вікна в рекреаціях комплексу Комунального закладу "Навчально-виховний комплекс "Дошкільний навчальний заклад (ясла-садок) – загальноосвітня школа І ступеня №  25 "Волошка" Кам’янської міської ради, за адресою: Дніпропетровська область, місто Кам’янське, вул.С. Слісаренка, 26</t>
  </si>
  <si>
    <t>Покращення матеріально-технічної бази та придбання інтерактивного комплексу для учнів Комунального закладу "Середня загальноосвітня школа № 18" Кам’янської міської ради, за адресою: Дніпропетровська область, місто Кам’янське, вул. Звенигородська, 31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</si>
  <si>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вул.С.Слісаренка, 8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</si>
  <si>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вул.Горького, 152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</si>
  <si>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мікрорайон 55 блочок, перетин вулиць Закарпатська - Долинська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</si>
  <si>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1 пров.Чугуївський, 19</t>
  </si>
  <si>
    <t>0316010</t>
  </si>
  <si>
    <t>0316060</t>
  </si>
  <si>
    <t>Найменування згідно з типовою відомчою/ типовою програмною/тимчасовою класифікацією видатків та кредитування місцевого бюджету</t>
  </si>
  <si>
    <t>Забезпечення надійного та безперебійного функціонування житлово-експлуатаційного господарства</t>
  </si>
  <si>
    <t>Благоустрій міст, сіл, селищ</t>
  </si>
  <si>
    <t>Дошкільна освiта</t>
  </si>
  <si>
    <t>0117211</t>
  </si>
  <si>
    <t>Сприяння діяльності телебачення і радіомовлення</t>
  </si>
  <si>
    <t>Утримання та навчально-тренувальна робота комунальних дитячо-юнацьких спортивних шкіл</t>
  </si>
  <si>
    <t>м. Каи`янське</t>
  </si>
  <si>
    <t>1. Кам`янська міська рада</t>
  </si>
  <si>
    <t>2. Адміністрація Заводського району міської ради</t>
  </si>
  <si>
    <t>3. Департамент з гуманітарних питань міської ради</t>
  </si>
  <si>
    <t>4. Управління охорони здоров`я міської ради</t>
  </si>
  <si>
    <t xml:space="preserve">5. Департамент житлово-комунального господарства та будівництва міської ради </t>
  </si>
  <si>
    <t>6. Департамент фінансів міської ради</t>
  </si>
  <si>
    <t xml:space="preserve">Інші видатки </t>
  </si>
  <si>
    <t>(грн.)</t>
  </si>
  <si>
    <t>Капітальний ремонт житлового будинку по просп.Наддніпрянський, 18А (вант. ліфт) м.Кам'янське</t>
  </si>
  <si>
    <t>Капітальний ремонт житлового будинку по просп.Наддніпрянський, 18а (вант.ліфт) м.Кам'янське</t>
  </si>
  <si>
    <t>Придбання штучного покриття (штучної трави) для облаштування футбольних полів (майданчиків) у Дніпропетровській області</t>
  </si>
  <si>
    <t xml:space="preserve">Придбання та встановлення дитячого майданчика КЗ «СЗШ №38», вулиця Пушкіна, 14Б, селище Карнаухівка </t>
  </si>
  <si>
    <t xml:space="preserve">Придбання комп’ютерів та комплектуючих для КЗ «СЗШ №38», вулиця Пушкіна, 14Б, селище Карнаухівка </t>
  </si>
  <si>
    <t xml:space="preserve">Придбання інтерактивної дошки для КЗ «СЗШ №38», вулиця Пушкіна, 14Б, селище Карнаухівка </t>
  </si>
  <si>
    <t xml:space="preserve">Придбання інтерактивної дошки для КЗ «НВК №13», вулиця Звенигородська, 42, м.Кам’янське </t>
  </si>
  <si>
    <t>Придбання спортивного інвентаря для СК «Іскра», вулиця Бурхана, 5, м.Кам’янське</t>
  </si>
  <si>
    <t xml:space="preserve">Придбання комп’ютеру та комплектуючих для СК «Іскра», вулиця Бурхана, 5, м.Кам’янське </t>
  </si>
  <si>
    <t xml:space="preserve">Придбання інтерактивної дошки для КЗ «СЗШ №12», вулиця Сергія Слісаренко, 30, м.Кам’янське </t>
  </si>
  <si>
    <t xml:space="preserve">Придбання інтерактивної дошки для КЗ «СЗШ №4», вулиця Гайдамацький, 5, м.Кам’янське </t>
  </si>
  <si>
    <t xml:space="preserve">Придбання інтерактивної дошки для КЗ «Колегіум №16», проспект Тараса Шевченко, м.Кам’янське </t>
  </si>
  <si>
    <r>
      <t>об’єктів та заходів, що фінансуються відповідно до розпоряджень Кабінету Міністрів України від 11 травня 2017 р. №310-р, від 12 липня 2017 р. №463-р, від 27 вересня 2017р. №689-р «Деякі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територій»,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від 18 жовтня 2017р.         №781-р «Про внесення змін до деяких розпоряджень Кабінету Міністрів України»</t>
    </r>
  </si>
  <si>
    <r>
      <t xml:space="preserve">від </t>
    </r>
    <r>
      <rPr>
        <u val="single"/>
        <sz val="11"/>
        <color indexed="8"/>
        <rFont val="Times New Roman"/>
        <family val="1"/>
      </rPr>
      <t>17.11.2017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867-20/VI</t>
    </r>
    <r>
      <rPr>
        <sz val="11"/>
        <color indexed="8"/>
        <rFont val="Times New Roman"/>
        <family val="1"/>
      </rPr>
      <t xml:space="preserve">I) 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</si>
</sst>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_ ;[Red]\-0.00\ "/>
    <numFmt numFmtId="194" formatCode="#,##0.000"/>
    <numFmt numFmtId="195" formatCode="0.000_ ;[Red]\-0.000\ "/>
  </numFmts>
  <fonts count="53"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88" fontId="4" fillId="0" borderId="0" xfId="0" applyNumberFormat="1" applyFont="1" applyAlignment="1">
      <alignment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5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94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88" fontId="16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94" fontId="12" fillId="0" borderId="14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95" fontId="1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  <xf numFmtId="194" fontId="12" fillId="0" borderId="12" xfId="0" applyNumberFormat="1" applyFont="1" applyBorder="1" applyAlignment="1">
      <alignment horizontal="center" vertical="center" wrapText="1"/>
    </xf>
    <xf numFmtId="194" fontId="12" fillId="0" borderId="13" xfId="0" applyNumberFormat="1" applyFont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70" zoomScaleNormal="75" zoomScaleSheetLayoutView="70" zoomScalePageLayoutView="0" workbookViewId="0" topLeftCell="C1">
      <selection activeCell="H14" sqref="H14:J81"/>
    </sheetView>
  </sheetViews>
  <sheetFormatPr defaultColWidth="9.140625" defaultRowHeight="12.75"/>
  <cols>
    <col min="1" max="1" width="3.421875" style="2" customWidth="1"/>
    <col min="2" max="2" width="48.00390625" style="2" customWidth="1"/>
    <col min="3" max="3" width="13.140625" style="2" customWidth="1"/>
    <col min="4" max="4" width="42.28125" style="2" customWidth="1"/>
    <col min="5" max="5" width="13.00390625" style="2" customWidth="1"/>
    <col min="6" max="6" width="16.00390625" style="2" customWidth="1"/>
    <col min="7" max="7" width="14.00390625" style="6" customWidth="1"/>
    <col min="8" max="8" width="12.140625" style="2" customWidth="1"/>
    <col min="9" max="9" width="15.140625" style="2" customWidth="1"/>
    <col min="10" max="10" width="12.421875" style="2" customWidth="1"/>
    <col min="11" max="11" width="9.00390625" style="2" customWidth="1"/>
    <col min="12" max="12" width="13.8515625" style="2" customWidth="1"/>
    <col min="13" max="13" width="10.8515625" style="2" customWidth="1"/>
    <col min="14" max="14" width="10.28125" style="2" bestFit="1" customWidth="1"/>
    <col min="15" max="16" width="8.8515625" style="2" customWidth="1"/>
    <col min="17" max="17" width="12.57421875" style="2" customWidth="1"/>
    <col min="18" max="18" width="15.00390625" style="2" customWidth="1"/>
    <col min="19" max="16384" width="8.8515625" style="2" customWidth="1"/>
  </cols>
  <sheetData>
    <row r="1" spans="5:7" ht="12.75" customHeight="1">
      <c r="E1" s="51" t="s">
        <v>0</v>
      </c>
      <c r="F1" s="51"/>
      <c r="G1" s="51"/>
    </row>
    <row r="2" spans="5:18" ht="12.75" customHeight="1">
      <c r="E2" s="51" t="s">
        <v>1</v>
      </c>
      <c r="F2" s="51"/>
      <c r="G2" s="51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5:18" ht="13.5" customHeight="1">
      <c r="E3" s="52" t="s">
        <v>16</v>
      </c>
      <c r="F3" s="52"/>
      <c r="G3" s="52"/>
      <c r="I3" s="17"/>
      <c r="J3" s="17"/>
      <c r="K3" s="17"/>
      <c r="L3" s="17"/>
      <c r="M3" s="17"/>
      <c r="N3" s="17"/>
      <c r="O3" s="17"/>
      <c r="P3" s="17"/>
      <c r="Q3" s="28"/>
      <c r="R3" s="28"/>
    </row>
    <row r="4" spans="5:18" ht="12.75" customHeight="1">
      <c r="E4" s="51" t="s">
        <v>2</v>
      </c>
      <c r="F4" s="51"/>
      <c r="G4" s="51"/>
      <c r="I4" s="18"/>
      <c r="J4" s="18"/>
      <c r="K4" s="18"/>
      <c r="L4" s="18"/>
      <c r="M4" s="18"/>
      <c r="N4" s="18"/>
      <c r="O4" s="29"/>
      <c r="P4" s="29"/>
      <c r="Q4" s="31"/>
      <c r="R4" s="31"/>
    </row>
    <row r="5" spans="5:18" ht="13.5" customHeight="1">
      <c r="E5" s="51" t="s">
        <v>93</v>
      </c>
      <c r="F5" s="51"/>
      <c r="G5" s="51"/>
      <c r="I5" s="55"/>
      <c r="J5" s="56"/>
      <c r="K5" s="54"/>
      <c r="L5" s="54"/>
      <c r="M5" s="54"/>
      <c r="N5" s="54"/>
      <c r="O5" s="54"/>
      <c r="P5" s="54"/>
      <c r="Q5" s="63"/>
      <c r="R5" s="63"/>
    </row>
    <row r="6" spans="7:16" ht="14.25" customHeight="1">
      <c r="G6" s="2"/>
      <c r="I6" s="30"/>
      <c r="J6" s="60"/>
      <c r="K6" s="61"/>
      <c r="L6" s="61"/>
      <c r="M6" s="61"/>
      <c r="N6" s="61"/>
      <c r="O6" s="61"/>
      <c r="P6" s="62"/>
    </row>
    <row r="7" spans="1:12" ht="23.25" customHeight="1">
      <c r="A7" s="44" t="s">
        <v>3</v>
      </c>
      <c r="B7" s="44"/>
      <c r="C7" s="44"/>
      <c r="D7" s="44"/>
      <c r="E7" s="44"/>
      <c r="F7" s="44"/>
      <c r="G7" s="44"/>
      <c r="I7" s="57"/>
      <c r="J7" s="57"/>
      <c r="K7" s="58"/>
      <c r="L7" s="58"/>
    </row>
    <row r="8" spans="1:16" ht="79.5" customHeight="1">
      <c r="A8" s="45" t="s">
        <v>92</v>
      </c>
      <c r="B8" s="45"/>
      <c r="C8" s="45"/>
      <c r="D8" s="45"/>
      <c r="E8" s="45"/>
      <c r="F8" s="45"/>
      <c r="G8" s="45"/>
      <c r="O8" s="16"/>
      <c r="P8" s="16"/>
    </row>
    <row r="9" spans="1:7" ht="25.5" customHeight="1">
      <c r="A9" s="46" t="s">
        <v>4</v>
      </c>
      <c r="B9" s="46"/>
      <c r="C9" s="46"/>
      <c r="D9" s="46"/>
      <c r="E9" s="46"/>
      <c r="F9" s="46"/>
      <c r="G9" s="46"/>
    </row>
    <row r="10" spans="1:7" ht="13.5">
      <c r="A10" s="1"/>
      <c r="G10" s="24" t="s">
        <v>79</v>
      </c>
    </row>
    <row r="11" spans="1:14" ht="16.5" customHeight="1">
      <c r="A11" s="43" t="s">
        <v>5</v>
      </c>
      <c r="B11" s="43" t="s">
        <v>6</v>
      </c>
      <c r="C11" s="43" t="s">
        <v>13</v>
      </c>
      <c r="D11" s="43" t="s">
        <v>64</v>
      </c>
      <c r="E11" s="43" t="s">
        <v>7</v>
      </c>
      <c r="F11" s="43"/>
      <c r="G11" s="43"/>
      <c r="I11" s="53"/>
      <c r="J11" s="53"/>
      <c r="K11" s="53"/>
      <c r="L11" s="53"/>
      <c r="M11" s="53"/>
      <c r="N11" s="53"/>
    </row>
    <row r="12" spans="1:8" ht="89.25" customHeight="1">
      <c r="A12" s="43"/>
      <c r="B12" s="43"/>
      <c r="C12" s="43"/>
      <c r="D12" s="43"/>
      <c r="E12" s="7" t="s">
        <v>8</v>
      </c>
      <c r="F12" s="7" t="s">
        <v>9</v>
      </c>
      <c r="G12" s="8" t="s">
        <v>10</v>
      </c>
      <c r="H12" s="35"/>
    </row>
    <row r="13" spans="1:8" s="15" customFormat="1" ht="27" customHeight="1">
      <c r="A13" s="47" t="s">
        <v>72</v>
      </c>
      <c r="B13" s="47"/>
      <c r="C13" s="47"/>
      <c r="D13" s="47"/>
      <c r="E13" s="25">
        <f>E14</f>
        <v>100000</v>
      </c>
      <c r="F13" s="25">
        <f>F14</f>
        <v>10000</v>
      </c>
      <c r="G13" s="25">
        <f>G14</f>
        <v>110000</v>
      </c>
      <c r="H13" s="36"/>
    </row>
    <row r="14" spans="1:8" s="14" customFormat="1" ht="89.25" customHeight="1">
      <c r="A14" s="5">
        <v>1</v>
      </c>
      <c r="B14" s="5" t="s">
        <v>55</v>
      </c>
      <c r="C14" s="11" t="s">
        <v>68</v>
      </c>
      <c r="D14" s="5" t="s">
        <v>69</v>
      </c>
      <c r="E14" s="26">
        <v>100000</v>
      </c>
      <c r="F14" s="26">
        <v>10000</v>
      </c>
      <c r="G14" s="27">
        <f>E14+F14</f>
        <v>110000</v>
      </c>
      <c r="H14" s="37"/>
    </row>
    <row r="15" spans="1:8" s="15" customFormat="1" ht="27" customHeight="1">
      <c r="A15" s="47" t="s">
        <v>73</v>
      </c>
      <c r="B15" s="47"/>
      <c r="C15" s="47"/>
      <c r="D15" s="47"/>
      <c r="E15" s="25">
        <f>SUM(E16:E19)</f>
        <v>600000</v>
      </c>
      <c r="F15" s="25">
        <f>SUM(F16:F19)</f>
        <v>60000</v>
      </c>
      <c r="G15" s="25">
        <f>SUM(G16:G19)</f>
        <v>660000</v>
      </c>
      <c r="H15" s="36"/>
    </row>
    <row r="16" spans="1:8" s="14" customFormat="1" ht="64.5" customHeight="1">
      <c r="A16" s="5">
        <v>1</v>
      </c>
      <c r="B16" s="5" t="s">
        <v>58</v>
      </c>
      <c r="C16" s="19" t="s">
        <v>62</v>
      </c>
      <c r="D16" s="20" t="s">
        <v>65</v>
      </c>
      <c r="E16" s="26">
        <v>150000</v>
      </c>
      <c r="F16" s="26">
        <v>15000</v>
      </c>
      <c r="G16" s="27">
        <f>E16+F16</f>
        <v>165000</v>
      </c>
      <c r="H16" s="37"/>
    </row>
    <row r="17" spans="1:8" s="14" customFormat="1" ht="65.25" customHeight="1">
      <c r="A17" s="5">
        <v>2</v>
      </c>
      <c r="B17" s="5" t="s">
        <v>59</v>
      </c>
      <c r="C17" s="19" t="s">
        <v>62</v>
      </c>
      <c r="D17" s="20" t="s">
        <v>65</v>
      </c>
      <c r="E17" s="26">
        <v>150000</v>
      </c>
      <c r="F17" s="26">
        <v>15000</v>
      </c>
      <c r="G17" s="27">
        <f>E17+F17</f>
        <v>165000</v>
      </c>
      <c r="H17" s="37"/>
    </row>
    <row r="18" spans="1:8" s="14" customFormat="1" ht="69">
      <c r="A18" s="21">
        <v>3</v>
      </c>
      <c r="B18" s="5" t="s">
        <v>60</v>
      </c>
      <c r="C18" s="19" t="s">
        <v>63</v>
      </c>
      <c r="D18" s="20" t="s">
        <v>66</v>
      </c>
      <c r="E18" s="26">
        <v>150000</v>
      </c>
      <c r="F18" s="26">
        <v>15000</v>
      </c>
      <c r="G18" s="27">
        <f>E18+F18</f>
        <v>165000</v>
      </c>
      <c r="H18" s="37"/>
    </row>
    <row r="19" spans="1:8" s="14" customFormat="1" ht="54.75">
      <c r="A19" s="21">
        <v>4</v>
      </c>
      <c r="B19" s="5" t="s">
        <v>61</v>
      </c>
      <c r="C19" s="19" t="s">
        <v>63</v>
      </c>
      <c r="D19" s="20" t="s">
        <v>66</v>
      </c>
      <c r="E19" s="26">
        <v>150000</v>
      </c>
      <c r="F19" s="26">
        <v>15000</v>
      </c>
      <c r="G19" s="27">
        <f>E19+F19</f>
        <v>165000</v>
      </c>
      <c r="H19" s="37"/>
    </row>
    <row r="20" spans="1:8" s="9" customFormat="1" ht="27" customHeight="1">
      <c r="A20" s="48" t="s">
        <v>74</v>
      </c>
      <c r="B20" s="49"/>
      <c r="C20" s="49"/>
      <c r="D20" s="50"/>
      <c r="E20" s="25">
        <f>SUM(E21:E45)</f>
        <v>9412640</v>
      </c>
      <c r="F20" s="25">
        <f>SUM(F21:F45)</f>
        <v>954525</v>
      </c>
      <c r="G20" s="25">
        <f>SUM(G21:G45)</f>
        <v>10367165</v>
      </c>
      <c r="H20" s="36"/>
    </row>
    <row r="21" spans="1:8" ht="89.25" customHeight="1">
      <c r="A21" s="5">
        <v>1</v>
      </c>
      <c r="B21" s="5" t="s">
        <v>53</v>
      </c>
      <c r="C21" s="11">
        <v>1011010</v>
      </c>
      <c r="D21" s="5" t="s">
        <v>67</v>
      </c>
      <c r="E21" s="26">
        <v>100000</v>
      </c>
      <c r="F21" s="26">
        <v>10000</v>
      </c>
      <c r="G21" s="27">
        <f aca="true" t="shared" si="0" ref="G21:G44">E21+F21</f>
        <v>110000</v>
      </c>
      <c r="H21" s="37"/>
    </row>
    <row r="22" spans="1:8" ht="67.5" customHeight="1">
      <c r="A22" s="5">
        <v>2</v>
      </c>
      <c r="B22" s="5" t="s">
        <v>43</v>
      </c>
      <c r="C22" s="11">
        <v>1011010</v>
      </c>
      <c r="D22" s="5" t="s">
        <v>67</v>
      </c>
      <c r="E22" s="26">
        <v>1194090</v>
      </c>
      <c r="F22" s="26">
        <v>132670</v>
      </c>
      <c r="G22" s="27">
        <f t="shared" si="0"/>
        <v>1326760</v>
      </c>
      <c r="H22" s="38"/>
    </row>
    <row r="23" spans="1:8" s="14" customFormat="1" ht="89.25" customHeight="1">
      <c r="A23" s="5">
        <v>3</v>
      </c>
      <c r="B23" s="5" t="s">
        <v>47</v>
      </c>
      <c r="C23" s="7">
        <v>1011020</v>
      </c>
      <c r="D23" s="5" t="s">
        <v>11</v>
      </c>
      <c r="E23" s="26">
        <v>100000</v>
      </c>
      <c r="F23" s="26">
        <v>10000</v>
      </c>
      <c r="G23" s="27">
        <f t="shared" si="0"/>
        <v>110000</v>
      </c>
      <c r="H23" s="37"/>
    </row>
    <row r="24" spans="1:8" s="14" customFormat="1" ht="86.25" customHeight="1">
      <c r="A24" s="5">
        <v>4</v>
      </c>
      <c r="B24" s="5" t="s">
        <v>54</v>
      </c>
      <c r="C24" s="7">
        <v>1011020</v>
      </c>
      <c r="D24" s="5" t="s">
        <v>11</v>
      </c>
      <c r="E24" s="26">
        <v>100000</v>
      </c>
      <c r="F24" s="26">
        <v>10000</v>
      </c>
      <c r="G24" s="27">
        <f t="shared" si="0"/>
        <v>110000</v>
      </c>
      <c r="H24" s="37"/>
    </row>
    <row r="25" spans="1:8" s="14" customFormat="1" ht="113.25" customHeight="1">
      <c r="A25" s="5">
        <v>5</v>
      </c>
      <c r="B25" s="5" t="s">
        <v>48</v>
      </c>
      <c r="C25" s="7">
        <v>1011020</v>
      </c>
      <c r="D25" s="5" t="s">
        <v>11</v>
      </c>
      <c r="E25" s="26">
        <v>100000</v>
      </c>
      <c r="F25" s="26">
        <v>10000</v>
      </c>
      <c r="G25" s="27">
        <f t="shared" si="0"/>
        <v>110000</v>
      </c>
      <c r="H25" s="37"/>
    </row>
    <row r="26" spans="1:8" s="14" customFormat="1" ht="89.25" customHeight="1">
      <c r="A26" s="5">
        <v>6</v>
      </c>
      <c r="B26" s="5" t="s">
        <v>57</v>
      </c>
      <c r="C26" s="7">
        <v>1011020</v>
      </c>
      <c r="D26" s="5" t="s">
        <v>11</v>
      </c>
      <c r="E26" s="26">
        <v>100000</v>
      </c>
      <c r="F26" s="26">
        <v>10000</v>
      </c>
      <c r="G26" s="27">
        <f t="shared" si="0"/>
        <v>110000</v>
      </c>
      <c r="H26" s="37"/>
    </row>
    <row r="27" spans="1:8" s="14" customFormat="1" ht="89.25" customHeight="1">
      <c r="A27" s="5">
        <v>7</v>
      </c>
      <c r="B27" s="5" t="s">
        <v>49</v>
      </c>
      <c r="C27" s="7">
        <v>1011020</v>
      </c>
      <c r="D27" s="5" t="s">
        <v>11</v>
      </c>
      <c r="E27" s="26">
        <v>100000</v>
      </c>
      <c r="F27" s="26">
        <v>10000</v>
      </c>
      <c r="G27" s="27">
        <f t="shared" si="0"/>
        <v>110000</v>
      </c>
      <c r="H27" s="37"/>
    </row>
    <row r="28" spans="1:8" s="14" customFormat="1" ht="89.25" customHeight="1">
      <c r="A28" s="5">
        <v>8</v>
      </c>
      <c r="B28" s="5" t="s">
        <v>50</v>
      </c>
      <c r="C28" s="7">
        <v>1011020</v>
      </c>
      <c r="D28" s="5" t="s">
        <v>11</v>
      </c>
      <c r="E28" s="26">
        <v>100000</v>
      </c>
      <c r="F28" s="26">
        <v>10000</v>
      </c>
      <c r="G28" s="27">
        <f t="shared" si="0"/>
        <v>110000</v>
      </c>
      <c r="H28" s="37"/>
    </row>
    <row r="29" spans="1:8" s="14" customFormat="1" ht="102.75" customHeight="1">
      <c r="A29" s="5">
        <v>9</v>
      </c>
      <c r="B29" s="5" t="s">
        <v>52</v>
      </c>
      <c r="C29" s="7">
        <v>1011020</v>
      </c>
      <c r="D29" s="5" t="s">
        <v>11</v>
      </c>
      <c r="E29" s="26">
        <v>100000</v>
      </c>
      <c r="F29" s="26">
        <v>10000</v>
      </c>
      <c r="G29" s="27">
        <f t="shared" si="0"/>
        <v>110000</v>
      </c>
      <c r="H29" s="37"/>
    </row>
    <row r="30" spans="1:8" s="14" customFormat="1" ht="121.5" customHeight="1">
      <c r="A30" s="5">
        <v>10</v>
      </c>
      <c r="B30" s="5" t="s">
        <v>56</v>
      </c>
      <c r="C30" s="11">
        <v>1011020</v>
      </c>
      <c r="D30" s="5" t="s">
        <v>11</v>
      </c>
      <c r="E30" s="26">
        <v>100000</v>
      </c>
      <c r="F30" s="26">
        <v>10000</v>
      </c>
      <c r="G30" s="27">
        <f t="shared" si="0"/>
        <v>110000</v>
      </c>
      <c r="H30" s="37"/>
    </row>
    <row r="31" spans="1:9" ht="89.25" customHeight="1">
      <c r="A31" s="5">
        <v>11</v>
      </c>
      <c r="B31" s="5" t="s">
        <v>40</v>
      </c>
      <c r="C31" s="7">
        <v>1011020</v>
      </c>
      <c r="D31" s="5" t="s">
        <v>11</v>
      </c>
      <c r="E31" s="39">
        <f>4600000+157000+585000-500000+71900</f>
        <v>4913900</v>
      </c>
      <c r="F31" s="39">
        <f>460000+15700+58500-50000+7190</f>
        <v>491390</v>
      </c>
      <c r="G31" s="32">
        <f t="shared" si="0"/>
        <v>5405290</v>
      </c>
      <c r="H31" s="35"/>
      <c r="I31" s="14"/>
    </row>
    <row r="32" spans="1:8" s="14" customFormat="1" ht="89.25" customHeight="1">
      <c r="A32" s="5">
        <v>12</v>
      </c>
      <c r="B32" s="5" t="s">
        <v>45</v>
      </c>
      <c r="C32" s="11">
        <v>1011020</v>
      </c>
      <c r="D32" s="5" t="s">
        <v>11</v>
      </c>
      <c r="E32" s="26">
        <v>824650</v>
      </c>
      <c r="F32" s="26">
        <v>82465</v>
      </c>
      <c r="G32" s="27">
        <f t="shared" si="0"/>
        <v>907115</v>
      </c>
      <c r="H32" s="35"/>
    </row>
    <row r="33" spans="1:8" s="14" customFormat="1" ht="75.75" customHeight="1">
      <c r="A33" s="5">
        <v>13</v>
      </c>
      <c r="B33" s="5" t="s">
        <v>83</v>
      </c>
      <c r="C33" s="11">
        <v>1011020</v>
      </c>
      <c r="D33" s="5" t="s">
        <v>11</v>
      </c>
      <c r="E33" s="26">
        <v>136364</v>
      </c>
      <c r="F33" s="26">
        <v>13636</v>
      </c>
      <c r="G33" s="27">
        <f t="shared" si="0"/>
        <v>150000</v>
      </c>
      <c r="H33" s="35"/>
    </row>
    <row r="34" spans="1:8" s="14" customFormat="1" ht="82.5" customHeight="1">
      <c r="A34" s="5">
        <v>14</v>
      </c>
      <c r="B34" s="40" t="s">
        <v>84</v>
      </c>
      <c r="C34" s="11">
        <v>1011020</v>
      </c>
      <c r="D34" s="5" t="s">
        <v>11</v>
      </c>
      <c r="E34" s="26">
        <v>95454</v>
      </c>
      <c r="F34" s="26">
        <v>9546</v>
      </c>
      <c r="G34" s="27">
        <f t="shared" si="0"/>
        <v>105000</v>
      </c>
      <c r="H34" s="35"/>
    </row>
    <row r="35" spans="1:8" s="14" customFormat="1" ht="78.75" customHeight="1">
      <c r="A35" s="5">
        <v>15</v>
      </c>
      <c r="B35" s="5" t="s">
        <v>85</v>
      </c>
      <c r="C35" s="11">
        <v>1011020</v>
      </c>
      <c r="D35" s="5" t="s">
        <v>11</v>
      </c>
      <c r="E35" s="26">
        <v>36364</v>
      </c>
      <c r="F35" s="26">
        <v>3636</v>
      </c>
      <c r="G35" s="27">
        <f t="shared" si="0"/>
        <v>40000</v>
      </c>
      <c r="H35" s="35"/>
    </row>
    <row r="36" spans="1:8" s="14" customFormat="1" ht="80.25" customHeight="1">
      <c r="A36" s="5">
        <v>16</v>
      </c>
      <c r="B36" s="5" t="s">
        <v>86</v>
      </c>
      <c r="C36" s="11">
        <v>1011020</v>
      </c>
      <c r="D36" s="5" t="s">
        <v>11</v>
      </c>
      <c r="E36" s="26">
        <v>36364</v>
      </c>
      <c r="F36" s="26">
        <v>3636</v>
      </c>
      <c r="G36" s="27">
        <f t="shared" si="0"/>
        <v>40000</v>
      </c>
      <c r="H36" s="35"/>
    </row>
    <row r="37" spans="1:8" s="14" customFormat="1" ht="82.5" customHeight="1">
      <c r="A37" s="5">
        <v>17</v>
      </c>
      <c r="B37" s="5" t="s">
        <v>87</v>
      </c>
      <c r="C37" s="11">
        <v>1011020</v>
      </c>
      <c r="D37" s="5" t="s">
        <v>11</v>
      </c>
      <c r="E37" s="26">
        <v>72726</v>
      </c>
      <c r="F37" s="26">
        <v>7274</v>
      </c>
      <c r="G37" s="27">
        <f t="shared" si="0"/>
        <v>80000</v>
      </c>
      <c r="H37" s="35"/>
    </row>
    <row r="38" spans="1:8" s="14" customFormat="1" ht="82.5" customHeight="1">
      <c r="A38" s="5">
        <v>18</v>
      </c>
      <c r="B38" s="5" t="s">
        <v>88</v>
      </c>
      <c r="C38" s="11">
        <v>1011020</v>
      </c>
      <c r="D38" s="5" t="s">
        <v>11</v>
      </c>
      <c r="E38" s="26">
        <v>13636</v>
      </c>
      <c r="F38" s="26">
        <v>1364</v>
      </c>
      <c r="G38" s="27">
        <f t="shared" si="0"/>
        <v>15000</v>
      </c>
      <c r="H38" s="35"/>
    </row>
    <row r="39" spans="1:8" s="14" customFormat="1" ht="83.25" customHeight="1">
      <c r="A39" s="5">
        <v>19</v>
      </c>
      <c r="B39" s="5" t="s">
        <v>89</v>
      </c>
      <c r="C39" s="11">
        <v>1011020</v>
      </c>
      <c r="D39" s="5" t="s">
        <v>11</v>
      </c>
      <c r="E39" s="26">
        <v>36364</v>
      </c>
      <c r="F39" s="26">
        <v>3636</v>
      </c>
      <c r="G39" s="27">
        <f t="shared" si="0"/>
        <v>40000</v>
      </c>
      <c r="H39" s="35"/>
    </row>
    <row r="40" spans="1:8" s="14" customFormat="1" ht="83.25" customHeight="1">
      <c r="A40" s="5">
        <v>20</v>
      </c>
      <c r="B40" s="40" t="s">
        <v>90</v>
      </c>
      <c r="C40" s="11">
        <v>1011020</v>
      </c>
      <c r="D40" s="5" t="s">
        <v>11</v>
      </c>
      <c r="E40" s="26">
        <v>36364</v>
      </c>
      <c r="F40" s="26">
        <v>3636</v>
      </c>
      <c r="G40" s="27">
        <f t="shared" si="0"/>
        <v>40000</v>
      </c>
      <c r="H40" s="35"/>
    </row>
    <row r="41" spans="1:8" s="14" customFormat="1" ht="81.75" customHeight="1">
      <c r="A41" s="5">
        <v>21</v>
      </c>
      <c r="B41" s="5" t="s">
        <v>91</v>
      </c>
      <c r="C41" s="11">
        <v>1011020</v>
      </c>
      <c r="D41" s="5" t="s">
        <v>11</v>
      </c>
      <c r="E41" s="26">
        <v>36364</v>
      </c>
      <c r="F41" s="26">
        <v>3636</v>
      </c>
      <c r="G41" s="27">
        <f t="shared" si="0"/>
        <v>40000</v>
      </c>
      <c r="H41" s="35"/>
    </row>
    <row r="42" spans="1:8" s="14" customFormat="1" ht="81.75" customHeight="1">
      <c r="A42" s="5">
        <v>22</v>
      </c>
      <c r="B42" s="5" t="s">
        <v>82</v>
      </c>
      <c r="C42" s="11">
        <v>1015031</v>
      </c>
      <c r="D42" s="23" t="s">
        <v>70</v>
      </c>
      <c r="E42" s="26">
        <v>500000</v>
      </c>
      <c r="F42" s="26">
        <v>50000</v>
      </c>
      <c r="G42" s="27">
        <f>E42+F42</f>
        <v>550000</v>
      </c>
      <c r="H42" s="37"/>
    </row>
    <row r="43" spans="1:9" ht="82.5" customHeight="1">
      <c r="A43" s="5">
        <v>23</v>
      </c>
      <c r="B43" s="5" t="s">
        <v>41</v>
      </c>
      <c r="C43" s="7">
        <v>1014020</v>
      </c>
      <c r="D43" s="12" t="s">
        <v>31</v>
      </c>
      <c r="E43" s="26">
        <v>280000</v>
      </c>
      <c r="F43" s="26">
        <v>28000</v>
      </c>
      <c r="G43" s="27">
        <f t="shared" si="0"/>
        <v>308000</v>
      </c>
      <c r="H43" s="37"/>
      <c r="I43" s="14"/>
    </row>
    <row r="44" spans="1:8" s="14" customFormat="1" ht="114" customHeight="1">
      <c r="A44" s="5">
        <v>24</v>
      </c>
      <c r="B44" s="5" t="s">
        <v>51</v>
      </c>
      <c r="C44" s="11">
        <v>1015031</v>
      </c>
      <c r="D44" s="23" t="s">
        <v>70</v>
      </c>
      <c r="E44" s="26">
        <v>100000</v>
      </c>
      <c r="F44" s="26">
        <v>10000</v>
      </c>
      <c r="G44" s="27">
        <f t="shared" si="0"/>
        <v>110000</v>
      </c>
      <c r="H44" s="37"/>
    </row>
    <row r="45" spans="1:9" ht="67.5" customHeight="1">
      <c r="A45" s="5">
        <v>25</v>
      </c>
      <c r="B45" s="5" t="s">
        <v>42</v>
      </c>
      <c r="C45" s="11">
        <v>1016350</v>
      </c>
      <c r="D45" s="5" t="s">
        <v>17</v>
      </c>
      <c r="E45" s="26">
        <v>200000</v>
      </c>
      <c r="F45" s="26">
        <v>20000</v>
      </c>
      <c r="G45" s="27">
        <f aca="true" t="shared" si="1" ref="G45:G65">E45+F45</f>
        <v>220000</v>
      </c>
      <c r="H45" s="35"/>
      <c r="I45" s="14"/>
    </row>
    <row r="46" spans="1:8" s="9" customFormat="1" ht="30" customHeight="1">
      <c r="A46" s="47" t="s">
        <v>75</v>
      </c>
      <c r="B46" s="47"/>
      <c r="C46" s="47"/>
      <c r="D46" s="47"/>
      <c r="E46" s="25">
        <f>E47</f>
        <v>300000</v>
      </c>
      <c r="F46" s="25">
        <f>F47</f>
        <v>30000</v>
      </c>
      <c r="G46" s="25">
        <f>G47</f>
        <v>330000</v>
      </c>
      <c r="H46" s="36"/>
    </row>
    <row r="47" spans="1:9" ht="54.75" customHeight="1">
      <c r="A47" s="5">
        <v>1</v>
      </c>
      <c r="B47" s="5" t="s">
        <v>32</v>
      </c>
      <c r="C47" s="11">
        <v>1412010</v>
      </c>
      <c r="D47" s="5" t="s">
        <v>33</v>
      </c>
      <c r="E47" s="26">
        <v>300000</v>
      </c>
      <c r="F47" s="26">
        <v>30000</v>
      </c>
      <c r="G47" s="27">
        <f t="shared" si="1"/>
        <v>330000</v>
      </c>
      <c r="H47" s="37"/>
      <c r="I47" s="14"/>
    </row>
    <row r="48" spans="1:8" s="9" customFormat="1" ht="32.25" customHeight="1">
      <c r="A48" s="47" t="s">
        <v>76</v>
      </c>
      <c r="B48" s="47"/>
      <c r="C48" s="47"/>
      <c r="D48" s="47"/>
      <c r="E48" s="25">
        <f>SUM(E49:E67)</f>
        <v>11966208</v>
      </c>
      <c r="F48" s="25">
        <f>SUM(F49:F67)</f>
        <v>1196630</v>
      </c>
      <c r="G48" s="25">
        <f>SUM(G49:G67)</f>
        <v>13162838</v>
      </c>
      <c r="H48" s="36"/>
    </row>
    <row r="49" spans="1:9" ht="43.5" customHeight="1">
      <c r="A49" s="5">
        <v>1</v>
      </c>
      <c r="B49" s="5" t="s">
        <v>19</v>
      </c>
      <c r="C49" s="7">
        <v>4716021</v>
      </c>
      <c r="D49" s="5" t="s">
        <v>18</v>
      </c>
      <c r="E49" s="26">
        <v>618824</v>
      </c>
      <c r="F49" s="26">
        <v>61883</v>
      </c>
      <c r="G49" s="27">
        <f t="shared" si="1"/>
        <v>680707</v>
      </c>
      <c r="H49" s="35"/>
      <c r="I49" s="14"/>
    </row>
    <row r="50" spans="1:9" ht="50.25" customHeight="1">
      <c r="A50" s="5">
        <v>2</v>
      </c>
      <c r="B50" s="5" t="s">
        <v>20</v>
      </c>
      <c r="C50" s="7">
        <v>4716021</v>
      </c>
      <c r="D50" s="5" t="s">
        <v>18</v>
      </c>
      <c r="E50" s="26">
        <v>618824</v>
      </c>
      <c r="F50" s="26">
        <v>61883</v>
      </c>
      <c r="G50" s="27">
        <f t="shared" si="1"/>
        <v>680707</v>
      </c>
      <c r="H50" s="35"/>
      <c r="I50" s="14"/>
    </row>
    <row r="51" spans="1:9" ht="46.5" customHeight="1">
      <c r="A51" s="5">
        <v>3</v>
      </c>
      <c r="B51" s="5" t="s">
        <v>21</v>
      </c>
      <c r="C51" s="7">
        <v>4716021</v>
      </c>
      <c r="D51" s="5" t="s">
        <v>18</v>
      </c>
      <c r="E51" s="26">
        <v>618824</v>
      </c>
      <c r="F51" s="26">
        <v>61883</v>
      </c>
      <c r="G51" s="27">
        <f t="shared" si="1"/>
        <v>680707</v>
      </c>
      <c r="H51" s="35"/>
      <c r="I51" s="14"/>
    </row>
    <row r="52" spans="1:9" ht="50.25" customHeight="1">
      <c r="A52" s="5">
        <v>4</v>
      </c>
      <c r="B52" s="5" t="s">
        <v>22</v>
      </c>
      <c r="C52" s="7">
        <v>4716021</v>
      </c>
      <c r="D52" s="5" t="s">
        <v>18</v>
      </c>
      <c r="E52" s="26">
        <v>618824</v>
      </c>
      <c r="F52" s="26">
        <v>61883</v>
      </c>
      <c r="G52" s="27">
        <f t="shared" si="1"/>
        <v>680707</v>
      </c>
      <c r="H52" s="35"/>
      <c r="I52" s="14"/>
    </row>
    <row r="53" spans="1:9" ht="48" customHeight="1">
      <c r="A53" s="5">
        <v>5</v>
      </c>
      <c r="B53" s="5" t="s">
        <v>23</v>
      </c>
      <c r="C53" s="7">
        <v>4716021</v>
      </c>
      <c r="D53" s="5" t="s">
        <v>18</v>
      </c>
      <c r="E53" s="26">
        <v>618824</v>
      </c>
      <c r="F53" s="26">
        <v>61883</v>
      </c>
      <c r="G53" s="27">
        <f t="shared" si="1"/>
        <v>680707</v>
      </c>
      <c r="H53" s="35"/>
      <c r="I53" s="14"/>
    </row>
    <row r="54" spans="1:9" ht="45" customHeight="1">
      <c r="A54" s="5">
        <v>6</v>
      </c>
      <c r="B54" s="5" t="s">
        <v>24</v>
      </c>
      <c r="C54" s="7">
        <v>4716021</v>
      </c>
      <c r="D54" s="5" t="s">
        <v>18</v>
      </c>
      <c r="E54" s="26">
        <v>618824</v>
      </c>
      <c r="F54" s="26">
        <v>61883</v>
      </c>
      <c r="G54" s="27">
        <f t="shared" si="1"/>
        <v>680707</v>
      </c>
      <c r="H54" s="35"/>
      <c r="I54" s="14"/>
    </row>
    <row r="55" spans="1:9" ht="48" customHeight="1">
      <c r="A55" s="5">
        <v>7</v>
      </c>
      <c r="B55" s="5" t="s">
        <v>25</v>
      </c>
      <c r="C55" s="7">
        <v>4716021</v>
      </c>
      <c r="D55" s="5" t="s">
        <v>18</v>
      </c>
      <c r="E55" s="26">
        <v>618824</v>
      </c>
      <c r="F55" s="26">
        <v>61883</v>
      </c>
      <c r="G55" s="27">
        <f t="shared" si="1"/>
        <v>680707</v>
      </c>
      <c r="H55" s="35"/>
      <c r="I55" s="14"/>
    </row>
    <row r="56" spans="1:9" ht="48" customHeight="1">
      <c r="A56" s="5">
        <v>8</v>
      </c>
      <c r="B56" s="5" t="s">
        <v>26</v>
      </c>
      <c r="C56" s="7">
        <v>4716021</v>
      </c>
      <c r="D56" s="5" t="s">
        <v>18</v>
      </c>
      <c r="E56" s="26">
        <v>618824</v>
      </c>
      <c r="F56" s="26">
        <v>61883</v>
      </c>
      <c r="G56" s="27">
        <f t="shared" si="1"/>
        <v>680707</v>
      </c>
      <c r="H56" s="35"/>
      <c r="I56" s="14"/>
    </row>
    <row r="57" spans="1:9" ht="48" customHeight="1">
      <c r="A57" s="5">
        <v>9</v>
      </c>
      <c r="B57" s="5" t="s">
        <v>27</v>
      </c>
      <c r="C57" s="7">
        <v>4716021</v>
      </c>
      <c r="D57" s="5" t="s">
        <v>18</v>
      </c>
      <c r="E57" s="26">
        <v>448964</v>
      </c>
      <c r="F57" s="26">
        <v>44897</v>
      </c>
      <c r="G57" s="27">
        <f t="shared" si="1"/>
        <v>493861</v>
      </c>
      <c r="H57" s="35"/>
      <c r="I57" s="14"/>
    </row>
    <row r="58" spans="1:9" ht="51" customHeight="1">
      <c r="A58" s="5">
        <v>10</v>
      </c>
      <c r="B58" s="5" t="s">
        <v>28</v>
      </c>
      <c r="C58" s="7">
        <v>4716021</v>
      </c>
      <c r="D58" s="5" t="s">
        <v>18</v>
      </c>
      <c r="E58" s="26">
        <v>1174716</v>
      </c>
      <c r="F58" s="26">
        <v>117472</v>
      </c>
      <c r="G58" s="27">
        <f t="shared" si="1"/>
        <v>1292188</v>
      </c>
      <c r="H58" s="35"/>
      <c r="I58" s="14"/>
    </row>
    <row r="59" spans="1:9" ht="48" customHeight="1">
      <c r="A59" s="5">
        <v>11</v>
      </c>
      <c r="B59" s="5" t="s">
        <v>29</v>
      </c>
      <c r="C59" s="7">
        <v>4716021</v>
      </c>
      <c r="D59" s="5" t="s">
        <v>18</v>
      </c>
      <c r="E59" s="26">
        <v>618824</v>
      </c>
      <c r="F59" s="26">
        <v>61883</v>
      </c>
      <c r="G59" s="27">
        <f t="shared" si="1"/>
        <v>680707</v>
      </c>
      <c r="H59" s="35"/>
      <c r="I59" s="14"/>
    </row>
    <row r="60" spans="1:9" ht="48" customHeight="1">
      <c r="A60" s="5">
        <v>12</v>
      </c>
      <c r="B60" s="5" t="s">
        <v>30</v>
      </c>
      <c r="C60" s="7">
        <v>4716021</v>
      </c>
      <c r="D60" s="5" t="s">
        <v>18</v>
      </c>
      <c r="E60" s="26">
        <v>448964</v>
      </c>
      <c r="F60" s="26">
        <v>44897</v>
      </c>
      <c r="G60" s="27">
        <f t="shared" si="1"/>
        <v>493861</v>
      </c>
      <c r="H60" s="35"/>
      <c r="I60" s="14"/>
    </row>
    <row r="61" spans="1:8" ht="41.25" hidden="1">
      <c r="A61" s="5"/>
      <c r="B61" s="5" t="s">
        <v>81</v>
      </c>
      <c r="C61" s="7">
        <v>4716021</v>
      </c>
      <c r="D61" s="5" t="s">
        <v>18</v>
      </c>
      <c r="E61" s="26">
        <f>551000-551000</f>
        <v>0</v>
      </c>
      <c r="F61" s="26">
        <f>55100-55100</f>
        <v>0</v>
      </c>
      <c r="G61" s="27">
        <f t="shared" si="1"/>
        <v>0</v>
      </c>
      <c r="H61" s="35"/>
    </row>
    <row r="62" spans="1:8" ht="38.25" customHeight="1">
      <c r="A62" s="5">
        <v>13</v>
      </c>
      <c r="B62" s="5" t="s">
        <v>34</v>
      </c>
      <c r="C62" s="7">
        <v>4716021</v>
      </c>
      <c r="D62" s="5" t="s">
        <v>18</v>
      </c>
      <c r="E62" s="26">
        <f>551000+67824</f>
        <v>618824</v>
      </c>
      <c r="F62" s="39">
        <f>55100+6783</f>
        <v>61883</v>
      </c>
      <c r="G62" s="27">
        <f t="shared" si="1"/>
        <v>680707</v>
      </c>
      <c r="H62" s="35"/>
    </row>
    <row r="63" spans="1:8" ht="48" customHeight="1">
      <c r="A63" s="5">
        <v>14</v>
      </c>
      <c r="B63" s="5" t="s">
        <v>35</v>
      </c>
      <c r="C63" s="7">
        <v>4716021</v>
      </c>
      <c r="D63" s="5" t="s">
        <v>18</v>
      </c>
      <c r="E63" s="26">
        <f>490000+59416</f>
        <v>549416</v>
      </c>
      <c r="F63" s="39">
        <f>49000+5942</f>
        <v>54942</v>
      </c>
      <c r="G63" s="27">
        <f t="shared" si="1"/>
        <v>604358</v>
      </c>
      <c r="H63" s="35"/>
    </row>
    <row r="64" spans="1:8" ht="48" customHeight="1">
      <c r="A64" s="5">
        <v>15</v>
      </c>
      <c r="B64" s="5" t="s">
        <v>36</v>
      </c>
      <c r="C64" s="7">
        <v>4716021</v>
      </c>
      <c r="D64" s="5" t="s">
        <v>18</v>
      </c>
      <c r="E64" s="26">
        <f>551000+67824</f>
        <v>618824</v>
      </c>
      <c r="F64" s="39">
        <f>55100+6783</f>
        <v>61883</v>
      </c>
      <c r="G64" s="27">
        <f t="shared" si="1"/>
        <v>680707</v>
      </c>
      <c r="H64" s="35"/>
    </row>
    <row r="65" spans="1:8" ht="43.5" customHeight="1">
      <c r="A65" s="5">
        <v>16</v>
      </c>
      <c r="B65" s="5" t="s">
        <v>80</v>
      </c>
      <c r="C65" s="7">
        <v>4716021</v>
      </c>
      <c r="D65" s="5" t="s">
        <v>18</v>
      </c>
      <c r="E65" s="26">
        <f>551000+67824</f>
        <v>618824</v>
      </c>
      <c r="F65" s="39">
        <f>55100+6783</f>
        <v>61883</v>
      </c>
      <c r="G65" s="27">
        <f t="shared" si="1"/>
        <v>680707</v>
      </c>
      <c r="H65" s="35"/>
    </row>
    <row r="66" spans="1:8" ht="51" customHeight="1">
      <c r="A66" s="5">
        <v>17</v>
      </c>
      <c r="B66" s="5" t="s">
        <v>37</v>
      </c>
      <c r="C66" s="7">
        <v>4716310</v>
      </c>
      <c r="D66" s="5" t="s">
        <v>38</v>
      </c>
      <c r="E66" s="26">
        <f>834000+103000</f>
        <v>937000</v>
      </c>
      <c r="F66" s="39">
        <f>83400+10300</f>
        <v>93700</v>
      </c>
      <c r="G66" s="27">
        <f>E66+F66</f>
        <v>1030700</v>
      </c>
      <c r="H66" s="35"/>
    </row>
    <row r="67" spans="1:8" ht="86.25" customHeight="1">
      <c r="A67" s="5">
        <v>18</v>
      </c>
      <c r="B67" s="5" t="s">
        <v>44</v>
      </c>
      <c r="C67" s="7">
        <v>4716310</v>
      </c>
      <c r="D67" s="5" t="s">
        <v>38</v>
      </c>
      <c r="E67" s="26">
        <v>981260</v>
      </c>
      <c r="F67" s="26">
        <v>98126</v>
      </c>
      <c r="G67" s="27">
        <f>E67+F67</f>
        <v>1079386</v>
      </c>
      <c r="H67" s="35"/>
    </row>
    <row r="68" spans="1:8" s="9" customFormat="1" ht="13.5">
      <c r="A68" s="47" t="s">
        <v>77</v>
      </c>
      <c r="B68" s="47"/>
      <c r="C68" s="47"/>
      <c r="D68" s="47"/>
      <c r="E68" s="25">
        <f>E70+E69</f>
        <v>450000</v>
      </c>
      <c r="F68" s="25">
        <f>F70+F69</f>
        <v>25000</v>
      </c>
      <c r="G68" s="25">
        <f>G70+G69</f>
        <v>475000</v>
      </c>
      <c r="H68" s="36"/>
    </row>
    <row r="69" spans="1:14" ht="81.75" customHeight="1">
      <c r="A69" s="5">
        <v>1</v>
      </c>
      <c r="B69" s="5" t="s">
        <v>46</v>
      </c>
      <c r="C69" s="11">
        <v>7618600</v>
      </c>
      <c r="D69" s="5" t="s">
        <v>78</v>
      </c>
      <c r="E69" s="26">
        <v>200000</v>
      </c>
      <c r="F69" s="26">
        <v>0</v>
      </c>
      <c r="G69" s="27">
        <f>E69+F69</f>
        <v>200000</v>
      </c>
      <c r="H69" s="37"/>
      <c r="J69" s="22"/>
      <c r="K69" s="22"/>
      <c r="L69" s="22"/>
      <c r="M69" s="22"/>
      <c r="N69" s="22"/>
    </row>
    <row r="70" spans="1:9" ht="42" customHeight="1">
      <c r="A70" s="5">
        <v>2</v>
      </c>
      <c r="B70" s="5" t="s">
        <v>71</v>
      </c>
      <c r="C70" s="7">
        <v>7618600</v>
      </c>
      <c r="D70" s="5" t="s">
        <v>78</v>
      </c>
      <c r="E70" s="26">
        <f>250000+500000-500000</f>
        <v>250000</v>
      </c>
      <c r="F70" s="26">
        <f>25000+50000-50000</f>
        <v>25000</v>
      </c>
      <c r="G70" s="27">
        <f>E70+F70</f>
        <v>275000</v>
      </c>
      <c r="H70" s="38"/>
      <c r="I70" s="33"/>
    </row>
    <row r="71" spans="1:7" s="9" customFormat="1" ht="27" customHeight="1">
      <c r="A71" s="47" t="s">
        <v>12</v>
      </c>
      <c r="B71" s="47"/>
      <c r="C71" s="13" t="s">
        <v>39</v>
      </c>
      <c r="D71" s="13" t="s">
        <v>39</v>
      </c>
      <c r="E71" s="25">
        <f>E15+E20+E46+E48+E68+E13</f>
        <v>22828848</v>
      </c>
      <c r="F71" s="25">
        <f>F15+F20+F46+F48+F68+F13</f>
        <v>2276155</v>
      </c>
      <c r="G71" s="25">
        <f>G15+G20+G46+G48+G68+G13</f>
        <v>25105003</v>
      </c>
    </row>
    <row r="73" ht="13.5">
      <c r="A73" s="3"/>
    </row>
    <row r="74" ht="21" customHeight="1">
      <c r="A74" s="4"/>
    </row>
    <row r="75" spans="1:7" s="10" customFormat="1" ht="16.5">
      <c r="A75" s="41" t="s">
        <v>14</v>
      </c>
      <c r="B75" s="41"/>
      <c r="F75" s="42" t="s">
        <v>15</v>
      </c>
      <c r="G75" s="42"/>
    </row>
    <row r="78" spans="8:9" ht="12.75">
      <c r="H78" s="35"/>
      <c r="I78" s="14"/>
    </row>
    <row r="80" spans="8:9" ht="12.75">
      <c r="H80" s="33"/>
      <c r="I80" s="34"/>
    </row>
  </sheetData>
  <sheetProtection/>
  <mergeCells count="38">
    <mergeCell ref="O2:P2"/>
    <mergeCell ref="O5:P5"/>
    <mergeCell ref="J6:P6"/>
    <mergeCell ref="Q2:R2"/>
    <mergeCell ref="Q5:R5"/>
    <mergeCell ref="M2:N2"/>
    <mergeCell ref="K2:L2"/>
    <mergeCell ref="I2:J2"/>
    <mergeCell ref="A15:D15"/>
    <mergeCell ref="E11:G11"/>
    <mergeCell ref="M11:N11"/>
    <mergeCell ref="K5:L5"/>
    <mergeCell ref="M5:N5"/>
    <mergeCell ref="I11:J11"/>
    <mergeCell ref="K11:L11"/>
    <mergeCell ref="I5:J5"/>
    <mergeCell ref="I7:J7"/>
    <mergeCell ref="K7:L7"/>
    <mergeCell ref="E1:G1"/>
    <mergeCell ref="E2:G2"/>
    <mergeCell ref="E3:G3"/>
    <mergeCell ref="E4:G4"/>
    <mergeCell ref="A71:B71"/>
    <mergeCell ref="E5:G5"/>
    <mergeCell ref="D11:D12"/>
    <mergeCell ref="A11:A12"/>
    <mergeCell ref="B11:B12"/>
    <mergeCell ref="A48:D48"/>
    <mergeCell ref="A75:B75"/>
    <mergeCell ref="F75:G75"/>
    <mergeCell ref="C11:C12"/>
    <mergeCell ref="A7:G7"/>
    <mergeCell ref="A8:G8"/>
    <mergeCell ref="A9:G9"/>
    <mergeCell ref="A46:D46"/>
    <mergeCell ref="A20:D20"/>
    <mergeCell ref="A13:D13"/>
    <mergeCell ref="A68:D68"/>
  </mergeCells>
  <printOptions/>
  <pageMargins left="1.1" right="0.2" top="0.33" bottom="0.36" header="0.34" footer="0.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2017-11-17T09:47:50Z</cp:lastPrinted>
  <dcterms:created xsi:type="dcterms:W3CDTF">1996-10-08T23:32:33Z</dcterms:created>
  <dcterms:modified xsi:type="dcterms:W3CDTF">2017-11-22T08:56:44Z</dcterms:modified>
  <cp:category/>
  <cp:version/>
  <cp:contentType/>
  <cp:contentStatus/>
</cp:coreProperties>
</file>