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9210" activeTab="0"/>
  </bookViews>
  <sheets>
    <sheet name="На сессию" sheetId="1" r:id="rId1"/>
  </sheets>
  <definedNames>
    <definedName name="_xlnm.Print_Area" localSheetId="0">'На сессию'!$A$1:$H$295</definedName>
  </definedNames>
  <calcPr fullCalcOnLoad="1"/>
</workbook>
</file>

<file path=xl/sharedStrings.xml><?xml version="1.0" encoding="utf-8"?>
<sst xmlns="http://schemas.openxmlformats.org/spreadsheetml/2006/main" count="374" uniqueCount="310">
  <si>
    <t>Найменування</t>
  </si>
  <si>
    <t>Кіл-ть</t>
  </si>
  <si>
    <t>Ціна</t>
  </si>
  <si>
    <t>Знос</t>
  </si>
  <si>
    <t>Холодильник NORD 241-010</t>
  </si>
  <si>
    <t>Комп'ютер у комплекті</t>
  </si>
  <si>
    <t>10490036-10490075</t>
  </si>
  <si>
    <t>Стінка меблів</t>
  </si>
  <si>
    <t>Шафа для КН</t>
  </si>
  <si>
    <t>Пишуча машина "Ятрань"</t>
  </si>
  <si>
    <t>Сейф металевий</t>
  </si>
  <si>
    <t>Стіл письмовий</t>
  </si>
  <si>
    <t>Стіл для комп'ютера</t>
  </si>
  <si>
    <t>Стіл тумба</t>
  </si>
  <si>
    <t>Шафа для книжок</t>
  </si>
  <si>
    <t>Стіл письмовий 1-х тумб.</t>
  </si>
  <si>
    <t>Стіл журнальний</t>
  </si>
  <si>
    <t>Flash 1 GB</t>
  </si>
  <si>
    <t>1137290- 1137293</t>
  </si>
  <si>
    <t>Powercom Back Pro BNT 600</t>
  </si>
  <si>
    <t xml:space="preserve">Switch Surecom sport Ep 808 SX </t>
  </si>
  <si>
    <t xml:space="preserve">Switch Surecom sport Ep 816 SX </t>
  </si>
  <si>
    <t>UPS Power Must 400 USB</t>
  </si>
  <si>
    <t>UPS Power Must 800 USB</t>
  </si>
  <si>
    <t>Биндер "Бинд- мастер+"</t>
  </si>
  <si>
    <t>Видеокасеты   DB-60</t>
  </si>
  <si>
    <t>1136152- 1136153</t>
  </si>
  <si>
    <t>Видеокасеты   VHS-180</t>
  </si>
  <si>
    <t>1136143- 1136151</t>
  </si>
  <si>
    <t>Вішалка</t>
  </si>
  <si>
    <t>1136203- 1136204</t>
  </si>
  <si>
    <t>Вішалка метал.</t>
  </si>
  <si>
    <t>1136036- 1136037</t>
  </si>
  <si>
    <t>Вогнегасник  ВВК-2</t>
  </si>
  <si>
    <t>Водонагрівач</t>
  </si>
  <si>
    <t>Датір</t>
  </si>
  <si>
    <t>Дзеркало</t>
  </si>
  <si>
    <t>1136039- 1136041</t>
  </si>
  <si>
    <t>1136264- 1136266</t>
  </si>
  <si>
    <t>Електрорадіатор масляний</t>
  </si>
  <si>
    <t>1136042- 1136044</t>
  </si>
  <si>
    <t>Зарядні пристрої для акумуляторів</t>
  </si>
  <si>
    <t>1136211- 1136213</t>
  </si>
  <si>
    <t>Калькулятор</t>
  </si>
  <si>
    <t>1137130- 1137133</t>
  </si>
  <si>
    <t>1137156- 1137159</t>
  </si>
  <si>
    <t>Калькулятор 888Т</t>
  </si>
  <si>
    <t>1137010- 1137012</t>
  </si>
  <si>
    <t>Калькулятор    FS-10</t>
  </si>
  <si>
    <t>1136230- 1136231</t>
  </si>
  <si>
    <t>1136232- 1136235</t>
  </si>
  <si>
    <t>Карнизы</t>
  </si>
  <si>
    <t>Клавиатура Gembiud</t>
  </si>
  <si>
    <t>1136321- 1136324</t>
  </si>
  <si>
    <t>Крісло</t>
  </si>
  <si>
    <t>Крісло Гольф</t>
  </si>
  <si>
    <t>Крісло рабочее</t>
  </si>
  <si>
    <t>Лампа настольна</t>
  </si>
  <si>
    <t>Люстра</t>
  </si>
  <si>
    <t>1136054- 1136055</t>
  </si>
  <si>
    <t>1136316- 1136320</t>
  </si>
  <si>
    <t>Міні АТС Panasonik</t>
  </si>
  <si>
    <t>Модем ADSL D-link DSL-2500U</t>
  </si>
  <si>
    <t>Монитор Samsung 795</t>
  </si>
  <si>
    <t>Обігрівач</t>
  </si>
  <si>
    <t>Подвес</t>
  </si>
  <si>
    <t>1136006- 1136009</t>
  </si>
  <si>
    <t>Подовжувач USB 1,0 м</t>
  </si>
  <si>
    <t>Подовжувач USB 1,8 м</t>
  </si>
  <si>
    <t>1137246- 1137247</t>
  </si>
  <si>
    <t xml:space="preserve">Подушка змінна </t>
  </si>
  <si>
    <t>Полка книжкова</t>
  </si>
  <si>
    <t>1136187- 1136189</t>
  </si>
  <si>
    <t>Принтер HP LJ 1018</t>
  </si>
  <si>
    <t>Принтер HP Laser Jet 1010</t>
  </si>
  <si>
    <t>Принтер HP LG 1018</t>
  </si>
  <si>
    <t>1137294- 1137295</t>
  </si>
  <si>
    <t>Світильник</t>
  </si>
  <si>
    <t>1136061- 1136062</t>
  </si>
  <si>
    <t>1136220- 1136225</t>
  </si>
  <si>
    <t>1136226- 1136227</t>
  </si>
  <si>
    <t>світильники Tinko</t>
  </si>
  <si>
    <t>1136214- 1136219</t>
  </si>
  <si>
    <t>Сегмент з ніжкою</t>
  </si>
  <si>
    <t>Стіл</t>
  </si>
  <si>
    <t>Стіл ST 14 в/в</t>
  </si>
  <si>
    <t>1136249- 1136250</t>
  </si>
  <si>
    <t>Стіл ST 83 в/в</t>
  </si>
  <si>
    <t>1136183- 1136184</t>
  </si>
  <si>
    <t>1136063- 1136065</t>
  </si>
  <si>
    <t>Стіл письм(зелен)</t>
  </si>
  <si>
    <t>1136020- 1136022</t>
  </si>
  <si>
    <t>Стілець "Изо"</t>
  </si>
  <si>
    <t>1136251- 1136255</t>
  </si>
  <si>
    <t>Стільці</t>
  </si>
  <si>
    <t>1136098- 1136105</t>
  </si>
  <si>
    <t>Стільці м'які</t>
  </si>
  <si>
    <t>Стільці полум'які</t>
  </si>
  <si>
    <t>1136090- 1136097</t>
  </si>
  <si>
    <t>Телефон</t>
  </si>
  <si>
    <t>1137160- 1137161</t>
  </si>
  <si>
    <t>Телефон Saturn ST 1508</t>
  </si>
  <si>
    <t>Телефон Saturn ST 805</t>
  </si>
  <si>
    <t>Телефон Teltron TLT 201.01</t>
  </si>
  <si>
    <t>1137228- 1137229</t>
  </si>
  <si>
    <t>1137236- 1137243</t>
  </si>
  <si>
    <t>1137015- 1137017</t>
  </si>
  <si>
    <t>1137134- 1137135</t>
  </si>
  <si>
    <t>Тепловентілятор</t>
  </si>
  <si>
    <t>1136257- 1136259</t>
  </si>
  <si>
    <t>Термінали контактних карт</t>
  </si>
  <si>
    <t>1136260- 1136262</t>
  </si>
  <si>
    <t>Тумба</t>
  </si>
  <si>
    <t>1136306/1</t>
  </si>
  <si>
    <t>1137287- 1137288</t>
  </si>
  <si>
    <t>Шафа для бумаг</t>
  </si>
  <si>
    <t>Шафа для одягу</t>
  </si>
  <si>
    <t>1136304- 1136306</t>
  </si>
  <si>
    <t>1136185- 1136186</t>
  </si>
  <si>
    <t>Шафа скляна для бумаг</t>
  </si>
  <si>
    <t>Штамп стр.</t>
  </si>
  <si>
    <t>Штори</t>
  </si>
  <si>
    <t>1136114-1136119</t>
  </si>
  <si>
    <t>1136120- 1136125</t>
  </si>
  <si>
    <t>Принтер Canon LBR 6000</t>
  </si>
  <si>
    <t>Системний блок LGA 1153</t>
  </si>
  <si>
    <t>Вогнегасник</t>
  </si>
  <si>
    <t>Корзини для сміття</t>
  </si>
  <si>
    <t>Лотки для документів 3 відділення</t>
  </si>
  <si>
    <t>Флешка</t>
  </si>
  <si>
    <t>Жалюзи вертикальние</t>
  </si>
  <si>
    <t>Флешка 8 Gb USB 2,0 350</t>
  </si>
  <si>
    <t>Клавіатура Sven Standard 303 USB black</t>
  </si>
  <si>
    <t>Мишка для комп.Sven RX-111 (black PC/2)</t>
  </si>
  <si>
    <t>Клавіатура Gembird KB-U-103-UА</t>
  </si>
  <si>
    <t xml:space="preserve">Мишка Sven RX-111 (black) USB </t>
  </si>
  <si>
    <t>Катридж HP12ALJ Q2612A Canon 2900</t>
  </si>
  <si>
    <t>Катридж HP12ALJ Q2612A Canon 2901</t>
  </si>
  <si>
    <t>Удлинитель Gembird 1.8 m</t>
  </si>
  <si>
    <t>Подовжувач мереж 5м. Евророз</t>
  </si>
  <si>
    <t>Калькулятор 12р. АС-2321</t>
  </si>
  <si>
    <t>Флеш-драйв SILICON POWER Touch 835 8G</t>
  </si>
  <si>
    <t>Лампа світодіодна Feron Optima LB-224 T8</t>
  </si>
  <si>
    <t>Словник</t>
  </si>
  <si>
    <t>Словник росісько-український</t>
  </si>
  <si>
    <t>Словник орфографічний</t>
  </si>
  <si>
    <t>Видання "Бюджетні організації " 2 тома</t>
  </si>
  <si>
    <t>Збірник "Надання соц.допо- моги населенню в Україні. Збірник законодавчих актів. Київ, грудень 2009" CD-ROM</t>
  </si>
  <si>
    <t>Разом по рахунку 1812</t>
  </si>
  <si>
    <t>Разом по рахунку 1016</t>
  </si>
  <si>
    <t>Разом по рахунку 1113</t>
  </si>
  <si>
    <t>Разом по рахунку 1112</t>
  </si>
  <si>
    <t>Комп"ютер Icel LG/128 M/40G</t>
  </si>
  <si>
    <t>Комп"ютер Celeron 2000 Intel 845 GV</t>
  </si>
  <si>
    <t>Комп"ютер PC CEL 12 4/256/80/i865/CDRW 793DFX</t>
  </si>
  <si>
    <t>Комп"ютер  Intel Celeron-D UPS Xerox Power cube 1,8</t>
  </si>
  <si>
    <t>Комп"ютер Impression P+</t>
  </si>
  <si>
    <t>Комп"ютер Celeron-D</t>
  </si>
  <si>
    <t>Принтер Samsung ML 1250</t>
  </si>
  <si>
    <t>Принтер Samsung ML 1210</t>
  </si>
  <si>
    <t>Принтер HP  LJ 1010</t>
  </si>
  <si>
    <t>Принтер HP  LJ 1012</t>
  </si>
  <si>
    <t>Адаптери терміналів</t>
  </si>
  <si>
    <t>Сервер центру емісії карт</t>
  </si>
  <si>
    <t>Сервер пункту збору транзакций</t>
  </si>
  <si>
    <t>Модеми</t>
  </si>
  <si>
    <t>Джерело безперебійного живлення 650ЕІ</t>
  </si>
  <si>
    <t>Джерело безперебійного живлення 800І</t>
  </si>
  <si>
    <t>Богатоцільовий прилад Canon</t>
  </si>
  <si>
    <t>Сканер Bear Paw 1200F VSB42/48bir 600*1200dpr</t>
  </si>
  <si>
    <t>факс - модем GVC SF 1133</t>
  </si>
  <si>
    <t>Термінали кондуктора</t>
  </si>
  <si>
    <t xml:space="preserve">Комп"ютер  Intel Celeron 1000 Box/MB Via 133 ATX/Sdram </t>
  </si>
  <si>
    <t>Ноутбук ACER</t>
  </si>
  <si>
    <t>Принтер HP Laser Jet M1132 (CE 847 A)</t>
  </si>
  <si>
    <t xml:space="preserve">Персональний комп'ютер базе процессора LGA 1155 Intel Pentium </t>
  </si>
  <si>
    <t>Системний блок LGA 1151  Intel Pentium G4400</t>
  </si>
  <si>
    <t>Первісна балансова вартість</t>
  </si>
  <si>
    <t>10490027- 10490032</t>
  </si>
  <si>
    <t>Разом по рахунку 1014</t>
  </si>
  <si>
    <t>Відеофільм</t>
  </si>
  <si>
    <t>Разом по рахунку 1018</t>
  </si>
  <si>
    <t>1121002-1121003</t>
  </si>
  <si>
    <t xml:space="preserve">Персональний комп'ютер на базе процессора LGA 1155 Intel Pentium </t>
  </si>
  <si>
    <t>Персональний комп'ютер на базе процессора Intel Core G1840</t>
  </si>
  <si>
    <t>Персональний комп'ютер на базе процессора Intel Core G1841</t>
  </si>
  <si>
    <t>Комплект столів для керівника</t>
  </si>
  <si>
    <t>Набір шаф з офісної меблі 2 сек.</t>
  </si>
  <si>
    <t>Набір шаф з офісної меблі 3 сек.</t>
  </si>
  <si>
    <t>Стіл письмовий 1-тумбовий</t>
  </si>
  <si>
    <t>Стіл письмовий 2-х тумбовий</t>
  </si>
  <si>
    <t>Стінка полірована темна</t>
  </si>
  <si>
    <t>Стіл  2-х тумбовий</t>
  </si>
  <si>
    <t>Набір меблів (5 предметів)</t>
  </si>
  <si>
    <t>Аккумулятор R-06 GP 270 AAHC-U2</t>
  </si>
  <si>
    <t>ІБП Powercom NNT-600 (безперебойник)</t>
  </si>
  <si>
    <t>Дорожка килимова (1,5х2,5)</t>
  </si>
  <si>
    <t>Джерело безпрерывного живлення UPS Powercom BNT 400</t>
  </si>
  <si>
    <t xml:space="preserve">Джерело безпрерывного живлення </t>
  </si>
  <si>
    <t>Електронні безконтактні сервіс-карти</t>
  </si>
  <si>
    <t>Електронні контактні майстер карти</t>
  </si>
  <si>
    <t>Електроообігрівач</t>
  </si>
  <si>
    <t>Карниз пластиковий (1,5м.)</t>
  </si>
  <si>
    <t>Карниз пластиковий (2,8м.)</t>
  </si>
  <si>
    <t>Люстра (3-х ріжкова)</t>
  </si>
  <si>
    <t>Монитор 17" LGT 750 BN</t>
  </si>
  <si>
    <t>Мишка комп'ютерна Genius</t>
  </si>
  <si>
    <t>Миша комп'ютерна</t>
  </si>
  <si>
    <t>Нумератор ленточний</t>
  </si>
  <si>
    <t>Плата розширення портів RS 232</t>
  </si>
  <si>
    <t>Подовжувач X-Digital Rro 16A 514</t>
  </si>
  <si>
    <t>Полиця зі скошеними боками</t>
  </si>
  <si>
    <t>Полка для ділових паперів</t>
  </si>
  <si>
    <t>Персональний факсимільний пристрій</t>
  </si>
  <si>
    <t xml:space="preserve">Підставка для комп'ютера на роликах </t>
  </si>
  <si>
    <t>Стільці (з шкіряними сидіннями)</t>
  </si>
  <si>
    <t xml:space="preserve">Стіл (для комп'ютера) </t>
  </si>
  <si>
    <t>Стіл офісний</t>
  </si>
  <si>
    <t>Стіл (для керівника)</t>
  </si>
  <si>
    <t>Стіл (двотумбовий)</t>
  </si>
  <si>
    <t>Стіл письмовий (1-тумбовий)</t>
  </si>
  <si>
    <t>Стіл письмовий (двухтумбовий)</t>
  </si>
  <si>
    <t>Стілець (Изо чорн.к.з.)</t>
  </si>
  <si>
    <t>Світильник (трикутний)</t>
  </si>
  <si>
    <t>Телефон "Британіка"</t>
  </si>
  <si>
    <t>Телефон CYFRAL c 988 В</t>
  </si>
  <si>
    <t>Тумба для бумаг</t>
  </si>
  <si>
    <t>Термінали безконтактних карт</t>
  </si>
  <si>
    <t>Фільтр-подовжувач Gemdirg</t>
  </si>
  <si>
    <t>Фільтр-подовжувач</t>
  </si>
  <si>
    <t xml:space="preserve">Фільтр мережевий "Silver" 3м </t>
  </si>
  <si>
    <t xml:space="preserve">Фільтр мережевий Surge Protektor 2m </t>
  </si>
  <si>
    <t>Шафа (книжкова)</t>
  </si>
  <si>
    <t>Шафа платяна (з антресолями)</t>
  </si>
  <si>
    <t>Шафа (для одягу)</t>
  </si>
  <si>
    <t>Шафа (для книжок)</t>
  </si>
  <si>
    <t>Шкаф комбинирований</t>
  </si>
  <si>
    <t>Штори (гардіни)</t>
  </si>
  <si>
    <t>Шафа закрита</t>
  </si>
  <si>
    <t>Шафа пенал</t>
  </si>
  <si>
    <t>Стіл письмовий на хромових опорах</t>
  </si>
  <si>
    <t>Стіл письмовий 1-но тумбовий</t>
  </si>
  <si>
    <t>Поліці у шафу</t>
  </si>
  <si>
    <t>Прінтер HP Laser Jet P 1102</t>
  </si>
  <si>
    <t>1136048, 1136050</t>
  </si>
  <si>
    <t>1136162, 1136164</t>
  </si>
  <si>
    <t>1136169- 1136172, 1136174- 1136175</t>
  </si>
  <si>
    <t>1136136, 1136138- 1136140</t>
  </si>
  <si>
    <t>1136111- 1136112</t>
  </si>
  <si>
    <t>Телефон безпровідний</t>
  </si>
  <si>
    <t>Шафа для документів</t>
  </si>
  <si>
    <t>Телефон Panasonic KX-TS2350UAB</t>
  </si>
  <si>
    <t>1137013а-1137013</t>
  </si>
  <si>
    <t>10490076-10490078</t>
  </si>
  <si>
    <t>1137014а-1137014</t>
  </si>
  <si>
    <t>1136334-1136335</t>
  </si>
  <si>
    <t>1136336-1136341</t>
  </si>
  <si>
    <t>1136342-1136343</t>
  </si>
  <si>
    <t>1136069, 1136071, 1136073-1136075, 1136077, 1136078, 1136080-1136083, 1136086-1136088</t>
  </si>
  <si>
    <t>Тумба (з роздвижними дверями)</t>
  </si>
  <si>
    <t>1137046- 1137047</t>
  </si>
  <si>
    <t>1136067- 1136068</t>
  </si>
  <si>
    <t>1136190-1136193, 1136195- 11361202</t>
  </si>
  <si>
    <t>Білизна</t>
  </si>
  <si>
    <t>Валик</t>
  </si>
  <si>
    <t>Матрас 80*190</t>
  </si>
  <si>
    <t>Плед 130/170</t>
  </si>
  <si>
    <t>Ковдра вовняна стеб 205*140 ранф</t>
  </si>
  <si>
    <t>Разом по рахунку 1114</t>
  </si>
  <si>
    <t>-</t>
  </si>
  <si>
    <t xml:space="preserve">               Розшифровка окремих статей балансу</t>
  </si>
  <si>
    <t>№ з/п</t>
  </si>
  <si>
    <t>Інвентар- ний  номер</t>
  </si>
  <si>
    <t>Залиш-кова (ликві-даційна вартість)</t>
  </si>
  <si>
    <t xml:space="preserve">Всього </t>
  </si>
  <si>
    <t>Позабалансові рахунки</t>
  </si>
  <si>
    <t>Соціальна картка</t>
  </si>
  <si>
    <t>Пакет "Соціальна картка" для кондукторів</t>
  </si>
  <si>
    <t>Прострочена  кредиторська заборгованість</t>
  </si>
  <si>
    <t>КП Трамвай (автотранспорт)</t>
  </si>
  <si>
    <t>КП Трамвай (електротранспорт)</t>
  </si>
  <si>
    <t>ДП Придніпровська залізниця</t>
  </si>
  <si>
    <t>Орден за мужність</t>
  </si>
  <si>
    <t>Книжка за мужність</t>
  </si>
  <si>
    <t>Вітальні грамоти</t>
  </si>
  <si>
    <t>Разом по рахунку 1816</t>
  </si>
  <si>
    <t>Разом</t>
  </si>
  <si>
    <t>ПЕРЕДАВ:</t>
  </si>
  <si>
    <t>Департамент охорони здоровʼя та соціальної політики Камʼянської міської ради</t>
  </si>
  <si>
    <t>Ю.В.Манаєнкова</t>
  </si>
  <si>
    <t>С.І.Ковальчук</t>
  </si>
  <si>
    <t>ПРИЙНЯВ:</t>
  </si>
  <si>
    <t>Управління соціальної політики Камʼянської міської ради</t>
  </si>
  <si>
    <t>О.Д.Посилаєва</t>
  </si>
  <si>
    <t>Л.М.Лотоцька</t>
  </si>
  <si>
    <t>Рахунок 1014 "Машини та обладнання"</t>
  </si>
  <si>
    <t>Рахунок 1016  "Інструменти, прилади, інвентар"</t>
  </si>
  <si>
    <t>Рахунок 1018  "Інші основні засоби"</t>
  </si>
  <si>
    <t>Рахунок 1113  "Малоцінні необоротні матеріальні активи"</t>
  </si>
  <si>
    <t>Рахунок 1112  "Бібліотечні фонди"</t>
  </si>
  <si>
    <t>Рахунок 1812 "Малоцінні та швидкозношувані предмети"</t>
  </si>
  <si>
    <t>Рахунок 1114   "Білизна, постільні речі, одяг та взуття"</t>
  </si>
  <si>
    <t>Рахунок 1816  "Інші нефінансові активи"</t>
  </si>
  <si>
    <t xml:space="preserve">Додаток 1
до розподільчого балансу </t>
  </si>
  <si>
    <t>Фильтр Surge5,0 GreenWave Basic-5-5, grey,5 розеток</t>
  </si>
  <si>
    <t>Комутатор Switch TP-Link 5 port, 10/100M, TL-SF 1005D, пластик</t>
  </si>
  <si>
    <t>Подушка 70/70 силиконова</t>
  </si>
  <si>
    <t>Ковдра вовняна стьобана розм. 205/140</t>
  </si>
  <si>
    <t>Рушник  махр 70/140 блакитний</t>
  </si>
  <si>
    <t>Заступник директора департаменту з питань соціальної політики департаменту охорони здоров'я та соціальної політики міської ради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</si>
</sst>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_ ;[Red]\-0.00\ 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2" fontId="4" fillId="0" borderId="11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32" borderId="11" xfId="0" applyNumberFormat="1" applyFont="1" applyFill="1" applyBorder="1" applyAlignment="1">
      <alignment/>
    </xf>
    <xf numFmtId="2" fontId="4" fillId="32" borderId="11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2" fontId="8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3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 wrapText="1"/>
    </xf>
    <xf numFmtId="2" fontId="4" fillId="0" borderId="18" xfId="0" applyNumberFormat="1" applyFont="1" applyBorder="1" applyAlignment="1">
      <alignment/>
    </xf>
    <xf numFmtId="2" fontId="4" fillId="0" borderId="18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32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86" fontId="4" fillId="0" borderId="10" xfId="0" applyNumberFormat="1" applyFont="1" applyFill="1" applyBorder="1" applyAlignment="1">
      <alignment vertical="top" wrapText="1"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2" fontId="8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" fontId="4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11" fillId="0" borderId="0" xfId="0" applyFont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4" fillId="0" borderId="21" xfId="0" applyFont="1" applyBorder="1" applyAlignment="1">
      <alignment/>
    </xf>
    <xf numFmtId="0" fontId="11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/>
    </xf>
    <xf numFmtId="0" fontId="7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2" fillId="0" borderId="12" xfId="0" applyNumberFormat="1" applyFont="1" applyBorder="1" applyAlignment="1">
      <alignment horizontal="right"/>
    </xf>
    <xf numFmtId="2" fontId="12" fillId="32" borderId="12" xfId="0" applyNumberFormat="1" applyFont="1" applyFill="1" applyBorder="1" applyAlignment="1">
      <alignment/>
    </xf>
    <xf numFmtId="186" fontId="4" fillId="0" borderId="10" xfId="0" applyNumberFormat="1" applyFont="1" applyBorder="1" applyAlignment="1">
      <alignment horizontal="left" vertical="center"/>
    </xf>
    <xf numFmtId="186" fontId="4" fillId="0" borderId="10" xfId="0" applyNumberFormat="1" applyFont="1" applyBorder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"/>
  <sheetViews>
    <sheetView tabSelected="1" zoomScale="118" zoomScaleNormal="118" workbookViewId="0" topLeftCell="A286">
      <selection activeCell="F299" sqref="F299"/>
    </sheetView>
  </sheetViews>
  <sheetFormatPr defaultColWidth="9.00390625" defaultRowHeight="12.75"/>
  <cols>
    <col min="1" max="1" width="4.875" style="1" customWidth="1"/>
    <col min="2" max="2" width="37.875" style="1" customWidth="1"/>
    <col min="3" max="3" width="9.75390625" style="1" customWidth="1"/>
    <col min="4" max="4" width="7.625" style="1" customWidth="1"/>
    <col min="5" max="5" width="8.625" style="1" customWidth="1"/>
    <col min="6" max="6" width="11.75390625" style="1" customWidth="1"/>
    <col min="7" max="7" width="12.125" style="1" customWidth="1"/>
    <col min="8" max="8" width="10.625" style="1" customWidth="1"/>
    <col min="9" max="9" width="7.00390625" style="1" customWidth="1"/>
    <col min="10" max="10" width="12.375" style="1" customWidth="1"/>
    <col min="11" max="11" width="10.875" style="1" bestFit="1" customWidth="1"/>
    <col min="12" max="12" width="12.125" style="1" bestFit="1" customWidth="1"/>
    <col min="13" max="13" width="7.625" style="1" customWidth="1"/>
    <col min="14" max="14" width="18.125" style="1" customWidth="1"/>
    <col min="15" max="16384" width="9.125" style="1" customWidth="1"/>
  </cols>
  <sheetData>
    <row r="1" spans="6:8" ht="18.75" customHeight="1">
      <c r="F1" s="101" t="s">
        <v>303</v>
      </c>
      <c r="G1" s="102"/>
      <c r="H1" s="102"/>
    </row>
    <row r="2" spans="6:8" ht="18" customHeight="1">
      <c r="F2" s="102"/>
      <c r="G2" s="102"/>
      <c r="H2" s="102"/>
    </row>
    <row r="3" spans="7:8" ht="12.75">
      <c r="G3" s="2"/>
      <c r="H3" s="2"/>
    </row>
    <row r="4" spans="1:8" ht="18.75" customHeight="1">
      <c r="A4" s="111" t="s">
        <v>270</v>
      </c>
      <c r="B4" s="111"/>
      <c r="C4" s="111"/>
      <c r="D4" s="111"/>
      <c r="E4" s="111"/>
      <c r="F4" s="111"/>
      <c r="G4" s="111"/>
      <c r="H4" s="111"/>
    </row>
    <row r="5" spans="3:12" ht="15.75">
      <c r="C5" s="3"/>
      <c r="D5" s="3"/>
      <c r="E5" s="3"/>
      <c r="F5" s="3"/>
      <c r="G5" s="3"/>
      <c r="H5" s="3"/>
      <c r="I5" s="3"/>
      <c r="J5" s="3"/>
      <c r="K5" s="3"/>
      <c r="L5" s="3"/>
    </row>
    <row r="6" spans="1:8" ht="51">
      <c r="A6" s="36" t="s">
        <v>271</v>
      </c>
      <c r="B6" s="36" t="s">
        <v>0</v>
      </c>
      <c r="C6" s="37" t="s">
        <v>272</v>
      </c>
      <c r="D6" s="37" t="s">
        <v>1</v>
      </c>
      <c r="E6" s="36" t="s">
        <v>2</v>
      </c>
      <c r="F6" s="37" t="s">
        <v>177</v>
      </c>
      <c r="G6" s="38" t="s">
        <v>3</v>
      </c>
      <c r="H6" s="37" t="s">
        <v>273</v>
      </c>
    </row>
    <row r="7" spans="1:12" ht="28.5" customHeight="1">
      <c r="A7" s="21"/>
      <c r="B7" s="103" t="s">
        <v>295</v>
      </c>
      <c r="C7" s="104"/>
      <c r="D7" s="104"/>
      <c r="E7" s="104"/>
      <c r="F7" s="104"/>
      <c r="G7" s="104"/>
      <c r="H7" s="104"/>
      <c r="J7" s="3"/>
      <c r="K7" s="3"/>
      <c r="L7" s="3"/>
    </row>
    <row r="8" spans="1:14" ht="16.5" customHeight="1">
      <c r="A8" s="21">
        <v>1</v>
      </c>
      <c r="B8" s="48" t="s">
        <v>152</v>
      </c>
      <c r="C8" s="39">
        <v>10480003</v>
      </c>
      <c r="D8" s="39">
        <v>1</v>
      </c>
      <c r="E8" s="6">
        <v>2425</v>
      </c>
      <c r="F8" s="6">
        <v>2425</v>
      </c>
      <c r="G8" s="7">
        <v>2424</v>
      </c>
      <c r="H8" s="8">
        <f>+F8-G8</f>
        <v>1</v>
      </c>
      <c r="J8" s="112"/>
      <c r="K8" s="113"/>
      <c r="L8" s="113"/>
      <c r="M8" s="113"/>
      <c r="N8" s="10"/>
    </row>
    <row r="9" spans="1:14" ht="25.5" customHeight="1">
      <c r="A9" s="21">
        <v>2</v>
      </c>
      <c r="B9" s="49" t="s">
        <v>153</v>
      </c>
      <c r="C9" s="39">
        <v>10490011</v>
      </c>
      <c r="D9" s="39">
        <v>1</v>
      </c>
      <c r="E9" s="6">
        <v>2643</v>
      </c>
      <c r="F9" s="6">
        <v>2643</v>
      </c>
      <c r="G9" s="7">
        <v>2642</v>
      </c>
      <c r="H9" s="8">
        <f aca="true" t="shared" si="0" ref="H9:H33">+F9-G9</f>
        <v>1</v>
      </c>
      <c r="J9" s="112"/>
      <c r="K9" s="113"/>
      <c r="L9" s="113"/>
      <c r="M9" s="113"/>
      <c r="N9" s="10"/>
    </row>
    <row r="10" spans="1:14" ht="23.25" customHeight="1">
      <c r="A10" s="21">
        <v>3</v>
      </c>
      <c r="B10" s="49" t="s">
        <v>153</v>
      </c>
      <c r="C10" s="39">
        <v>10490017</v>
      </c>
      <c r="D10" s="39">
        <v>1</v>
      </c>
      <c r="E10" s="6">
        <v>2920</v>
      </c>
      <c r="F10" s="6">
        <v>2920</v>
      </c>
      <c r="G10" s="7">
        <v>2919</v>
      </c>
      <c r="H10" s="8">
        <f t="shared" si="0"/>
        <v>1</v>
      </c>
      <c r="J10" s="112"/>
      <c r="K10" s="113"/>
      <c r="L10" s="113"/>
      <c r="M10" s="113"/>
      <c r="N10" s="10"/>
    </row>
    <row r="11" spans="1:14" ht="24.75" customHeight="1">
      <c r="A11" s="21">
        <v>4</v>
      </c>
      <c r="B11" s="49" t="s">
        <v>154</v>
      </c>
      <c r="C11" s="39">
        <v>10480023</v>
      </c>
      <c r="D11" s="39">
        <v>1</v>
      </c>
      <c r="E11" s="6">
        <v>2238</v>
      </c>
      <c r="F11" s="6">
        <v>2238</v>
      </c>
      <c r="G11" s="7">
        <v>2237</v>
      </c>
      <c r="H11" s="8">
        <f t="shared" si="0"/>
        <v>1</v>
      </c>
      <c r="J11" s="112"/>
      <c r="K11" s="113"/>
      <c r="L11" s="113"/>
      <c r="M11" s="113"/>
      <c r="N11" s="10"/>
    </row>
    <row r="12" spans="1:14" ht="33.75" customHeight="1">
      <c r="A12" s="21">
        <v>5</v>
      </c>
      <c r="B12" s="49" t="s">
        <v>154</v>
      </c>
      <c r="C12" s="39">
        <v>10480024</v>
      </c>
      <c r="D12" s="39">
        <v>1</v>
      </c>
      <c r="E12" s="6">
        <v>2238</v>
      </c>
      <c r="F12" s="6">
        <f>+G12+H12</f>
        <v>2238</v>
      </c>
      <c r="G12" s="7">
        <v>2237</v>
      </c>
      <c r="H12" s="8">
        <v>1</v>
      </c>
      <c r="J12" s="112"/>
      <c r="K12" s="113"/>
      <c r="L12" s="113"/>
      <c r="M12" s="113"/>
      <c r="N12" s="10"/>
    </row>
    <row r="13" spans="1:14" ht="30" customHeight="1">
      <c r="A13" s="21">
        <v>6</v>
      </c>
      <c r="B13" s="49" t="s">
        <v>154</v>
      </c>
      <c r="C13" s="39">
        <v>10480025</v>
      </c>
      <c r="D13" s="39">
        <v>1</v>
      </c>
      <c r="E13" s="6">
        <v>2238</v>
      </c>
      <c r="F13" s="6">
        <f>+G13+H13</f>
        <v>2238</v>
      </c>
      <c r="G13" s="7">
        <v>2237</v>
      </c>
      <c r="H13" s="8">
        <v>1</v>
      </c>
      <c r="J13" s="112"/>
      <c r="K13" s="113"/>
      <c r="L13" s="113"/>
      <c r="M13" s="113"/>
      <c r="N13" s="10"/>
    </row>
    <row r="14" spans="1:14" ht="27.75" customHeight="1">
      <c r="A14" s="21">
        <v>7</v>
      </c>
      <c r="B14" s="49" t="s">
        <v>155</v>
      </c>
      <c r="C14" s="39">
        <v>10480026</v>
      </c>
      <c r="D14" s="39">
        <v>1</v>
      </c>
      <c r="E14" s="6">
        <v>2400</v>
      </c>
      <c r="F14" s="6">
        <f>+G14+H14</f>
        <v>2400</v>
      </c>
      <c r="G14" s="7">
        <v>2399</v>
      </c>
      <c r="H14" s="8">
        <v>1</v>
      </c>
      <c r="J14" s="112"/>
      <c r="K14" s="113"/>
      <c r="L14" s="113"/>
      <c r="M14" s="113"/>
      <c r="N14" s="10"/>
    </row>
    <row r="15" spans="1:14" ht="15.75" customHeight="1">
      <c r="A15" s="21">
        <v>8</v>
      </c>
      <c r="B15" s="49" t="s">
        <v>156</v>
      </c>
      <c r="C15" s="39">
        <v>10480082</v>
      </c>
      <c r="D15" s="39">
        <v>1</v>
      </c>
      <c r="E15" s="6">
        <v>2270</v>
      </c>
      <c r="F15" s="6">
        <v>2270</v>
      </c>
      <c r="G15" s="7">
        <v>2269</v>
      </c>
      <c r="H15" s="8">
        <f t="shared" si="0"/>
        <v>1</v>
      </c>
      <c r="J15" s="112"/>
      <c r="K15" s="113"/>
      <c r="L15" s="113"/>
      <c r="M15" s="113"/>
      <c r="N15" s="10"/>
    </row>
    <row r="16" spans="1:14" ht="15.75" customHeight="1">
      <c r="A16" s="21">
        <v>9</v>
      </c>
      <c r="B16" s="49" t="s">
        <v>157</v>
      </c>
      <c r="C16" s="39">
        <v>10480083</v>
      </c>
      <c r="D16" s="39">
        <v>1</v>
      </c>
      <c r="E16" s="6">
        <v>1685</v>
      </c>
      <c r="F16" s="6">
        <v>1685</v>
      </c>
      <c r="G16" s="7">
        <v>1684</v>
      </c>
      <c r="H16" s="8">
        <f t="shared" si="0"/>
        <v>1</v>
      </c>
      <c r="J16" s="112"/>
      <c r="K16" s="113"/>
      <c r="L16" s="113"/>
      <c r="M16" s="113"/>
      <c r="N16" s="10"/>
    </row>
    <row r="17" spans="1:14" ht="15.75" customHeight="1">
      <c r="A17" s="21">
        <v>10</v>
      </c>
      <c r="B17" s="49" t="s">
        <v>158</v>
      </c>
      <c r="C17" s="39">
        <v>10480004</v>
      </c>
      <c r="D17" s="39">
        <v>1</v>
      </c>
      <c r="E17" s="6">
        <v>1011</v>
      </c>
      <c r="F17" s="6">
        <v>1011</v>
      </c>
      <c r="G17" s="7">
        <v>1010</v>
      </c>
      <c r="H17" s="8">
        <f t="shared" si="0"/>
        <v>1</v>
      </c>
      <c r="J17" s="112"/>
      <c r="K17" s="113"/>
      <c r="L17" s="113"/>
      <c r="M17" s="113"/>
      <c r="N17" s="10"/>
    </row>
    <row r="18" spans="1:14" ht="15.75" customHeight="1">
      <c r="A18" s="21">
        <v>11</v>
      </c>
      <c r="B18" s="49" t="s">
        <v>159</v>
      </c>
      <c r="C18" s="39">
        <v>10480005</v>
      </c>
      <c r="D18" s="39">
        <v>1</v>
      </c>
      <c r="E18" s="6">
        <v>955</v>
      </c>
      <c r="F18" s="6">
        <v>955</v>
      </c>
      <c r="G18" s="7">
        <v>954</v>
      </c>
      <c r="H18" s="8">
        <f t="shared" si="0"/>
        <v>1</v>
      </c>
      <c r="J18" s="112"/>
      <c r="K18" s="113"/>
      <c r="L18" s="113"/>
      <c r="M18" s="113"/>
      <c r="N18" s="10"/>
    </row>
    <row r="19" spans="1:14" ht="15.75" customHeight="1">
      <c r="A19" s="21">
        <v>12</v>
      </c>
      <c r="B19" s="49" t="s">
        <v>160</v>
      </c>
      <c r="C19" s="39">
        <v>10490012</v>
      </c>
      <c r="D19" s="39">
        <v>1</v>
      </c>
      <c r="E19" s="6">
        <v>1024</v>
      </c>
      <c r="F19" s="6">
        <v>1024</v>
      </c>
      <c r="G19" s="7">
        <v>1023</v>
      </c>
      <c r="H19" s="8">
        <f t="shared" si="0"/>
        <v>1</v>
      </c>
      <c r="J19" s="112"/>
      <c r="K19" s="113"/>
      <c r="L19" s="113"/>
      <c r="M19" s="113"/>
      <c r="N19" s="10"/>
    </row>
    <row r="20" spans="1:14" ht="15.75" customHeight="1">
      <c r="A20" s="21">
        <v>13</v>
      </c>
      <c r="B20" s="49" t="s">
        <v>160</v>
      </c>
      <c r="C20" s="39">
        <v>10490015</v>
      </c>
      <c r="D20" s="39">
        <v>1</v>
      </c>
      <c r="E20" s="6">
        <v>1024</v>
      </c>
      <c r="F20" s="6">
        <v>1024</v>
      </c>
      <c r="G20" s="7">
        <v>1023</v>
      </c>
      <c r="H20" s="8">
        <f t="shared" si="0"/>
        <v>1</v>
      </c>
      <c r="J20" s="112"/>
      <c r="K20" s="113"/>
      <c r="L20" s="113"/>
      <c r="M20" s="113"/>
      <c r="N20" s="10"/>
    </row>
    <row r="21" spans="1:14" ht="15.75" customHeight="1">
      <c r="A21" s="21">
        <v>14</v>
      </c>
      <c r="B21" s="49" t="s">
        <v>160</v>
      </c>
      <c r="C21" s="39">
        <v>10490016</v>
      </c>
      <c r="D21" s="39">
        <v>1</v>
      </c>
      <c r="E21" s="6">
        <v>1024</v>
      </c>
      <c r="F21" s="6">
        <v>1024</v>
      </c>
      <c r="G21" s="7">
        <v>1023</v>
      </c>
      <c r="H21" s="8">
        <f>+F21-G21</f>
        <v>1</v>
      </c>
      <c r="J21" s="112"/>
      <c r="K21" s="113"/>
      <c r="L21" s="113"/>
      <c r="M21" s="113"/>
      <c r="N21" s="10"/>
    </row>
    <row r="22" spans="1:14" ht="15.75" customHeight="1">
      <c r="A22" s="21">
        <v>15</v>
      </c>
      <c r="B22" s="49" t="s">
        <v>161</v>
      </c>
      <c r="C22" s="39">
        <v>10490018</v>
      </c>
      <c r="D22" s="39">
        <v>1</v>
      </c>
      <c r="E22" s="6">
        <v>1253</v>
      </c>
      <c r="F22" s="6">
        <f>+G22+H22</f>
        <v>1253</v>
      </c>
      <c r="G22" s="7">
        <v>1252</v>
      </c>
      <c r="H22" s="8">
        <v>1</v>
      </c>
      <c r="J22" s="112"/>
      <c r="K22" s="113"/>
      <c r="L22" s="113"/>
      <c r="M22" s="113"/>
      <c r="N22" s="10"/>
    </row>
    <row r="23" spans="1:14" ht="15.75" customHeight="1">
      <c r="A23" s="21">
        <v>16</v>
      </c>
      <c r="B23" s="48" t="s">
        <v>162</v>
      </c>
      <c r="C23" s="40" t="s">
        <v>178</v>
      </c>
      <c r="D23" s="39">
        <v>6</v>
      </c>
      <c r="E23" s="6">
        <v>1109</v>
      </c>
      <c r="F23" s="6">
        <v>6658</v>
      </c>
      <c r="G23" s="7">
        <v>6652</v>
      </c>
      <c r="H23" s="8">
        <f t="shared" si="0"/>
        <v>6</v>
      </c>
      <c r="J23" s="112"/>
      <c r="K23" s="113"/>
      <c r="L23" s="113"/>
      <c r="M23" s="113"/>
      <c r="N23" s="10"/>
    </row>
    <row r="24" spans="1:14" ht="15.75" customHeight="1">
      <c r="A24" s="21">
        <v>17</v>
      </c>
      <c r="B24" s="48" t="s">
        <v>163</v>
      </c>
      <c r="C24" s="39">
        <v>10480033</v>
      </c>
      <c r="D24" s="39">
        <v>1</v>
      </c>
      <c r="E24" s="6">
        <v>10417</v>
      </c>
      <c r="F24" s="6">
        <f>+G24+H24</f>
        <v>10417</v>
      </c>
      <c r="G24" s="7">
        <v>10416</v>
      </c>
      <c r="H24" s="8">
        <v>1</v>
      </c>
      <c r="J24" s="112"/>
      <c r="K24" s="113"/>
      <c r="L24" s="113"/>
      <c r="M24" s="113"/>
      <c r="N24" s="10"/>
    </row>
    <row r="25" spans="1:14" ht="15.75" customHeight="1">
      <c r="A25" s="21">
        <v>18</v>
      </c>
      <c r="B25" s="48" t="s">
        <v>164</v>
      </c>
      <c r="C25" s="39">
        <v>10480034</v>
      </c>
      <c r="D25" s="39">
        <v>1</v>
      </c>
      <c r="E25" s="6">
        <v>6313</v>
      </c>
      <c r="F25" s="6">
        <f>+E25*D25</f>
        <v>6313</v>
      </c>
      <c r="G25" s="7">
        <v>6312</v>
      </c>
      <c r="H25" s="8">
        <f t="shared" si="0"/>
        <v>1</v>
      </c>
      <c r="J25" s="112"/>
      <c r="K25" s="113"/>
      <c r="L25" s="113"/>
      <c r="M25" s="113"/>
      <c r="N25" s="10"/>
    </row>
    <row r="26" spans="1:14" ht="15.75" customHeight="1">
      <c r="A26" s="21">
        <v>19</v>
      </c>
      <c r="B26" s="48" t="s">
        <v>164</v>
      </c>
      <c r="C26" s="39">
        <v>10480035</v>
      </c>
      <c r="D26" s="39">
        <v>1</v>
      </c>
      <c r="E26" s="6">
        <v>6314</v>
      </c>
      <c r="F26" s="6">
        <v>6314</v>
      </c>
      <c r="G26" s="7">
        <v>6313</v>
      </c>
      <c r="H26" s="8">
        <f t="shared" si="0"/>
        <v>1</v>
      </c>
      <c r="J26" s="112"/>
      <c r="K26" s="113"/>
      <c r="L26" s="113"/>
      <c r="M26" s="113"/>
      <c r="N26" s="10"/>
    </row>
    <row r="27" spans="1:14" ht="26.25">
      <c r="A27" s="21">
        <v>20</v>
      </c>
      <c r="B27" s="48" t="s">
        <v>165</v>
      </c>
      <c r="C27" s="40" t="s">
        <v>253</v>
      </c>
      <c r="D27" s="39">
        <v>3</v>
      </c>
      <c r="E27" s="6">
        <v>1001</v>
      </c>
      <c r="F27" s="6">
        <v>3003</v>
      </c>
      <c r="G27" s="7">
        <v>3000</v>
      </c>
      <c r="H27" s="8">
        <f t="shared" si="0"/>
        <v>3</v>
      </c>
      <c r="J27" s="112"/>
      <c r="K27" s="113"/>
      <c r="L27" s="113"/>
      <c r="M27" s="113"/>
      <c r="N27" s="10"/>
    </row>
    <row r="28" spans="1:14" ht="15.75">
      <c r="A28" s="21">
        <v>21</v>
      </c>
      <c r="B28" s="49" t="s">
        <v>166</v>
      </c>
      <c r="C28" s="39">
        <v>10490079</v>
      </c>
      <c r="D28" s="39">
        <v>1</v>
      </c>
      <c r="E28" s="6">
        <v>1110</v>
      </c>
      <c r="F28" s="6">
        <f>+G28+H28</f>
        <v>1110</v>
      </c>
      <c r="G28" s="7">
        <v>1109</v>
      </c>
      <c r="H28" s="8">
        <v>1</v>
      </c>
      <c r="J28" s="112"/>
      <c r="K28" s="113"/>
      <c r="L28" s="113"/>
      <c r="M28" s="113"/>
      <c r="N28" s="10"/>
    </row>
    <row r="29" spans="1:14" ht="15.75">
      <c r="A29" s="21">
        <v>22</v>
      </c>
      <c r="B29" s="49" t="s">
        <v>166</v>
      </c>
      <c r="C29" s="39">
        <v>10490080</v>
      </c>
      <c r="D29" s="39">
        <v>1</v>
      </c>
      <c r="E29" s="6">
        <v>1110</v>
      </c>
      <c r="F29" s="6">
        <f>+G29+H29</f>
        <v>1110</v>
      </c>
      <c r="G29" s="7">
        <v>1109</v>
      </c>
      <c r="H29" s="8">
        <v>1</v>
      </c>
      <c r="J29" s="112"/>
      <c r="K29" s="113"/>
      <c r="L29" s="113"/>
      <c r="M29" s="113"/>
      <c r="N29" s="10"/>
    </row>
    <row r="30" spans="1:14" ht="15.75">
      <c r="A30" s="21">
        <v>23</v>
      </c>
      <c r="B30" s="49" t="s">
        <v>167</v>
      </c>
      <c r="C30" s="39">
        <v>10490081</v>
      </c>
      <c r="D30" s="39">
        <v>1</v>
      </c>
      <c r="E30" s="6">
        <v>1441</v>
      </c>
      <c r="F30" s="6">
        <f>+G30+H30</f>
        <v>1441</v>
      </c>
      <c r="G30" s="7">
        <v>1440</v>
      </c>
      <c r="H30" s="8">
        <v>1</v>
      </c>
      <c r="J30" s="112"/>
      <c r="K30" s="113"/>
      <c r="L30" s="113"/>
      <c r="M30" s="113"/>
      <c r="N30" s="10"/>
    </row>
    <row r="31" spans="1:14" ht="21" customHeight="1">
      <c r="A31" s="21">
        <v>24</v>
      </c>
      <c r="B31" s="49" t="s">
        <v>168</v>
      </c>
      <c r="C31" s="39">
        <v>10490021</v>
      </c>
      <c r="D31" s="39">
        <v>1</v>
      </c>
      <c r="E31" s="6">
        <v>1529</v>
      </c>
      <c r="F31" s="6">
        <v>1529</v>
      </c>
      <c r="G31" s="7">
        <v>1528</v>
      </c>
      <c r="H31" s="8">
        <f t="shared" si="0"/>
        <v>1</v>
      </c>
      <c r="J31" s="112"/>
      <c r="K31" s="113"/>
      <c r="L31" s="113"/>
      <c r="M31" s="113"/>
      <c r="N31" s="10"/>
    </row>
    <row r="32" spans="1:14" ht="15.75">
      <c r="A32" s="21">
        <v>25</v>
      </c>
      <c r="B32" s="49" t="s">
        <v>4</v>
      </c>
      <c r="C32" s="39">
        <v>10490022</v>
      </c>
      <c r="D32" s="39">
        <v>1</v>
      </c>
      <c r="E32" s="6">
        <v>1193</v>
      </c>
      <c r="F32" s="6">
        <v>1193</v>
      </c>
      <c r="G32" s="7">
        <v>1192</v>
      </c>
      <c r="H32" s="8">
        <f t="shared" si="0"/>
        <v>1</v>
      </c>
      <c r="J32" s="112"/>
      <c r="K32" s="113"/>
      <c r="L32" s="113"/>
      <c r="M32" s="113"/>
      <c r="N32" s="10"/>
    </row>
    <row r="33" spans="1:14" ht="26.25" customHeight="1">
      <c r="A33" s="21">
        <v>26</v>
      </c>
      <c r="B33" s="49" t="s">
        <v>169</v>
      </c>
      <c r="C33" s="39">
        <v>10490013</v>
      </c>
      <c r="D33" s="39">
        <v>1</v>
      </c>
      <c r="E33" s="6">
        <v>366</v>
      </c>
      <c r="F33" s="6">
        <v>366</v>
      </c>
      <c r="G33" s="7">
        <v>365</v>
      </c>
      <c r="H33" s="8">
        <f t="shared" si="0"/>
        <v>1</v>
      </c>
      <c r="J33" s="112"/>
      <c r="K33" s="113"/>
      <c r="L33" s="113"/>
      <c r="M33" s="113"/>
      <c r="N33" s="10"/>
    </row>
    <row r="34" spans="1:14" ht="15.75">
      <c r="A34" s="21">
        <v>27</v>
      </c>
      <c r="B34" s="49" t="s">
        <v>170</v>
      </c>
      <c r="C34" s="39">
        <v>10490010</v>
      </c>
      <c r="D34" s="39">
        <v>1</v>
      </c>
      <c r="E34" s="6">
        <v>242</v>
      </c>
      <c r="F34" s="6">
        <f>+G34+H34</f>
        <v>242</v>
      </c>
      <c r="G34" s="7">
        <v>241</v>
      </c>
      <c r="H34" s="8">
        <v>1</v>
      </c>
      <c r="J34" s="112"/>
      <c r="K34" s="113"/>
      <c r="L34" s="113"/>
      <c r="M34" s="113"/>
      <c r="N34" s="10"/>
    </row>
    <row r="35" spans="1:14" ht="31.5" customHeight="1">
      <c r="A35" s="21">
        <v>28</v>
      </c>
      <c r="B35" s="49" t="s">
        <v>171</v>
      </c>
      <c r="C35" s="40" t="s">
        <v>6</v>
      </c>
      <c r="D35" s="39">
        <v>40</v>
      </c>
      <c r="E35" s="6">
        <v>5101</v>
      </c>
      <c r="F35" s="6">
        <f>+G35+H35</f>
        <v>204058</v>
      </c>
      <c r="G35" s="7">
        <v>204018</v>
      </c>
      <c r="H35" s="8">
        <v>40</v>
      </c>
      <c r="J35" s="112"/>
      <c r="K35" s="113"/>
      <c r="L35" s="113"/>
      <c r="M35" s="113"/>
      <c r="N35" s="10"/>
    </row>
    <row r="36" spans="1:14" ht="25.5">
      <c r="A36" s="21">
        <v>29</v>
      </c>
      <c r="B36" s="49" t="s">
        <v>172</v>
      </c>
      <c r="C36" s="20">
        <v>10480001</v>
      </c>
      <c r="D36" s="39">
        <v>1</v>
      </c>
      <c r="E36" s="11">
        <v>2679</v>
      </c>
      <c r="F36" s="6">
        <f>+G36+H36</f>
        <v>2679</v>
      </c>
      <c r="G36" s="12">
        <v>2678</v>
      </c>
      <c r="H36" s="8">
        <v>1</v>
      </c>
      <c r="J36" s="112"/>
      <c r="K36" s="113"/>
      <c r="L36" s="113"/>
      <c r="M36" s="113"/>
      <c r="N36" s="10"/>
    </row>
    <row r="37" spans="1:14" ht="18" customHeight="1">
      <c r="A37" s="21">
        <v>30</v>
      </c>
      <c r="B37" s="49" t="s">
        <v>173</v>
      </c>
      <c r="C37" s="40">
        <v>10480115</v>
      </c>
      <c r="D37" s="39">
        <v>1</v>
      </c>
      <c r="E37" s="6">
        <v>4791</v>
      </c>
      <c r="F37" s="6">
        <v>4791</v>
      </c>
      <c r="G37" s="13">
        <v>4790</v>
      </c>
      <c r="H37" s="8">
        <v>1</v>
      </c>
      <c r="J37" s="9"/>
      <c r="K37" s="9"/>
      <c r="L37" s="9"/>
      <c r="M37" s="9"/>
      <c r="N37" s="10"/>
    </row>
    <row r="38" spans="1:14" ht="17.25" customHeight="1">
      <c r="A38" s="21">
        <v>31</v>
      </c>
      <c r="B38" s="49" t="s">
        <v>174</v>
      </c>
      <c r="C38" s="40">
        <v>10440122</v>
      </c>
      <c r="D38" s="39">
        <v>1</v>
      </c>
      <c r="E38" s="6">
        <v>1864</v>
      </c>
      <c r="F38" s="6">
        <v>1864</v>
      </c>
      <c r="G38" s="97">
        <v>962.53</v>
      </c>
      <c r="H38" s="8">
        <f>+F38-G38</f>
        <v>901.47</v>
      </c>
      <c r="J38" s="9"/>
      <c r="K38" s="9"/>
      <c r="L38" s="9"/>
      <c r="M38" s="9"/>
      <c r="N38" s="10"/>
    </row>
    <row r="39" spans="1:14" ht="25.5">
      <c r="A39" s="21">
        <v>32</v>
      </c>
      <c r="B39" s="49" t="s">
        <v>175</v>
      </c>
      <c r="C39" s="40">
        <v>10440132</v>
      </c>
      <c r="D39" s="39">
        <v>1</v>
      </c>
      <c r="E39" s="6">
        <v>4691</v>
      </c>
      <c r="F39" s="6">
        <f aca="true" t="shared" si="1" ref="F39:F44">+D39*E39</f>
        <v>4691</v>
      </c>
      <c r="G39" s="97">
        <v>1680.84</v>
      </c>
      <c r="H39" s="8">
        <f aca="true" t="shared" si="2" ref="H39:H45">+F39-G39</f>
        <v>3010.16</v>
      </c>
      <c r="J39" s="9"/>
      <c r="K39" s="9"/>
      <c r="L39" s="9"/>
      <c r="M39" s="9"/>
      <c r="N39" s="10"/>
    </row>
    <row r="40" spans="1:14" ht="25.5">
      <c r="A40" s="21">
        <v>33</v>
      </c>
      <c r="B40" s="49" t="s">
        <v>183</v>
      </c>
      <c r="C40" s="40">
        <v>10440133</v>
      </c>
      <c r="D40" s="39">
        <v>1</v>
      </c>
      <c r="E40" s="6">
        <v>4691</v>
      </c>
      <c r="F40" s="6">
        <f t="shared" si="1"/>
        <v>4691</v>
      </c>
      <c r="G40" s="97">
        <v>1680.84</v>
      </c>
      <c r="H40" s="8">
        <f t="shared" si="2"/>
        <v>3010.16</v>
      </c>
      <c r="J40" s="9"/>
      <c r="K40" s="9"/>
      <c r="L40" s="9"/>
      <c r="M40" s="9"/>
      <c r="N40" s="10"/>
    </row>
    <row r="41" spans="1:14" ht="25.5">
      <c r="A41" s="21">
        <v>34</v>
      </c>
      <c r="B41" s="49" t="s">
        <v>184</v>
      </c>
      <c r="C41" s="40">
        <v>10480135</v>
      </c>
      <c r="D41" s="39">
        <v>1</v>
      </c>
      <c r="E41" s="6">
        <v>7136</v>
      </c>
      <c r="F41" s="6">
        <f t="shared" si="1"/>
        <v>7136</v>
      </c>
      <c r="G41" s="97">
        <v>1486.67</v>
      </c>
      <c r="H41" s="8">
        <f t="shared" si="2"/>
        <v>5649.33</v>
      </c>
      <c r="J41" s="9"/>
      <c r="K41" s="9"/>
      <c r="L41" s="9"/>
      <c r="M41" s="9"/>
      <c r="N41" s="10"/>
    </row>
    <row r="42" spans="1:14" ht="25.5">
      <c r="A42" s="21">
        <v>35</v>
      </c>
      <c r="B42" s="49" t="s">
        <v>185</v>
      </c>
      <c r="C42" s="40">
        <v>10480137</v>
      </c>
      <c r="D42" s="39">
        <v>1</v>
      </c>
      <c r="E42" s="6">
        <v>7136</v>
      </c>
      <c r="F42" s="6">
        <f t="shared" si="1"/>
        <v>7136</v>
      </c>
      <c r="G42" s="97">
        <v>1486.67</v>
      </c>
      <c r="H42" s="8">
        <f>+F42-G42</f>
        <v>5649.33</v>
      </c>
      <c r="J42" s="9"/>
      <c r="K42" s="9"/>
      <c r="L42" s="9"/>
      <c r="M42" s="9"/>
      <c r="N42" s="10"/>
    </row>
    <row r="43" spans="1:14" ht="25.5">
      <c r="A43" s="21">
        <v>36</v>
      </c>
      <c r="B43" s="49" t="s">
        <v>176</v>
      </c>
      <c r="C43" s="40">
        <v>10480141</v>
      </c>
      <c r="D43" s="39">
        <v>1</v>
      </c>
      <c r="E43" s="6">
        <v>6890</v>
      </c>
      <c r="F43" s="6">
        <f t="shared" si="1"/>
        <v>6890</v>
      </c>
      <c r="G43" s="97">
        <v>746.42</v>
      </c>
      <c r="H43" s="8">
        <f t="shared" si="2"/>
        <v>6143.58</v>
      </c>
      <c r="J43" s="9"/>
      <c r="K43" s="9"/>
      <c r="L43" s="9"/>
      <c r="M43" s="9"/>
      <c r="N43" s="10"/>
    </row>
    <row r="44" spans="1:14" ht="25.5">
      <c r="A44" s="21">
        <v>37</v>
      </c>
      <c r="B44" s="49" t="s">
        <v>176</v>
      </c>
      <c r="C44" s="40">
        <v>10480142</v>
      </c>
      <c r="D44" s="39">
        <v>1</v>
      </c>
      <c r="E44" s="6">
        <v>6890</v>
      </c>
      <c r="F44" s="6">
        <f t="shared" si="1"/>
        <v>6890</v>
      </c>
      <c r="G44" s="97">
        <v>746.42</v>
      </c>
      <c r="H44" s="8">
        <f t="shared" si="2"/>
        <v>6143.58</v>
      </c>
      <c r="J44" s="9"/>
      <c r="K44" s="9"/>
      <c r="L44" s="9"/>
      <c r="M44" s="9"/>
      <c r="N44" s="10"/>
    </row>
    <row r="45" spans="1:14" ht="15.75">
      <c r="A45" s="21">
        <v>38</v>
      </c>
      <c r="B45" s="49" t="s">
        <v>125</v>
      </c>
      <c r="C45" s="40">
        <v>10480143</v>
      </c>
      <c r="D45" s="39">
        <v>1</v>
      </c>
      <c r="E45" s="8">
        <v>6890</v>
      </c>
      <c r="F45" s="6">
        <f aca="true" t="shared" si="3" ref="F45:F50">+E45*D45</f>
        <v>6890</v>
      </c>
      <c r="G45" s="97">
        <v>746.42</v>
      </c>
      <c r="H45" s="8">
        <f t="shared" si="2"/>
        <v>6143.58</v>
      </c>
      <c r="J45" s="112"/>
      <c r="K45" s="113"/>
      <c r="L45" s="113"/>
      <c r="M45" s="113"/>
      <c r="N45" s="10"/>
    </row>
    <row r="46" spans="1:14" s="17" customFormat="1" ht="15" customHeight="1">
      <c r="A46" s="21">
        <v>39</v>
      </c>
      <c r="B46" s="50" t="s">
        <v>5</v>
      </c>
      <c r="C46" s="41">
        <v>10480144</v>
      </c>
      <c r="D46" s="41">
        <v>1</v>
      </c>
      <c r="E46" s="14">
        <v>4031</v>
      </c>
      <c r="F46" s="15">
        <f t="shared" si="3"/>
        <v>4031</v>
      </c>
      <c r="G46" s="98">
        <v>1615.05</v>
      </c>
      <c r="H46" s="8">
        <f aca="true" t="shared" si="4" ref="H46:H51">+F46-G46</f>
        <v>2415.95</v>
      </c>
      <c r="I46" s="1"/>
      <c r="J46" s="112"/>
      <c r="K46" s="113"/>
      <c r="L46" s="113"/>
      <c r="M46" s="113"/>
      <c r="N46" s="16"/>
    </row>
    <row r="47" spans="1:14" s="17" customFormat="1" ht="15.75">
      <c r="A47" s="21">
        <v>40</v>
      </c>
      <c r="B47" s="50" t="s">
        <v>5</v>
      </c>
      <c r="C47" s="41">
        <v>10480145</v>
      </c>
      <c r="D47" s="41">
        <v>1</v>
      </c>
      <c r="E47" s="14">
        <v>4031</v>
      </c>
      <c r="F47" s="15">
        <f t="shared" si="3"/>
        <v>4031</v>
      </c>
      <c r="G47" s="98">
        <v>1615.05</v>
      </c>
      <c r="H47" s="8">
        <f t="shared" si="4"/>
        <v>2415.95</v>
      </c>
      <c r="I47" s="1"/>
      <c r="J47" s="112"/>
      <c r="K47" s="113"/>
      <c r="L47" s="113"/>
      <c r="M47" s="113"/>
      <c r="N47" s="16"/>
    </row>
    <row r="48" spans="1:14" s="17" customFormat="1" ht="15.75">
      <c r="A48" s="21">
        <v>41</v>
      </c>
      <c r="B48" s="51" t="s">
        <v>5</v>
      </c>
      <c r="C48" s="41">
        <v>10480146</v>
      </c>
      <c r="D48" s="41">
        <v>1</v>
      </c>
      <c r="E48" s="14">
        <v>4031</v>
      </c>
      <c r="F48" s="15">
        <f t="shared" si="3"/>
        <v>4031</v>
      </c>
      <c r="G48" s="98">
        <v>1615.05</v>
      </c>
      <c r="H48" s="8">
        <f t="shared" si="4"/>
        <v>2415.95</v>
      </c>
      <c r="I48" s="1"/>
      <c r="J48" s="112"/>
      <c r="K48" s="113"/>
      <c r="L48" s="113"/>
      <c r="M48" s="113"/>
      <c r="N48" s="16"/>
    </row>
    <row r="49" spans="1:14" s="17" customFormat="1" ht="15.75">
      <c r="A49" s="21">
        <v>42</v>
      </c>
      <c r="B49" s="51" t="s">
        <v>5</v>
      </c>
      <c r="C49" s="41">
        <v>10480147</v>
      </c>
      <c r="D49" s="41">
        <v>1</v>
      </c>
      <c r="E49" s="14">
        <v>4031</v>
      </c>
      <c r="F49" s="15">
        <f t="shared" si="3"/>
        <v>4031</v>
      </c>
      <c r="G49" s="98">
        <v>1615.05</v>
      </c>
      <c r="H49" s="8">
        <f t="shared" si="4"/>
        <v>2415.95</v>
      </c>
      <c r="I49" s="1"/>
      <c r="J49" s="112"/>
      <c r="K49" s="113"/>
      <c r="L49" s="113"/>
      <c r="M49" s="113"/>
      <c r="N49" s="16"/>
    </row>
    <row r="50" spans="1:14" s="17" customFormat="1" ht="15.75">
      <c r="A50" s="21">
        <v>43</v>
      </c>
      <c r="B50" s="51" t="s">
        <v>5</v>
      </c>
      <c r="C50" s="41">
        <v>10480148</v>
      </c>
      <c r="D50" s="41">
        <v>1</v>
      </c>
      <c r="E50" s="14">
        <v>4031</v>
      </c>
      <c r="F50" s="15">
        <f t="shared" si="3"/>
        <v>4031</v>
      </c>
      <c r="G50" s="98">
        <v>1615.05</v>
      </c>
      <c r="H50" s="8">
        <f t="shared" si="4"/>
        <v>2415.95</v>
      </c>
      <c r="I50" s="1"/>
      <c r="J50" s="112"/>
      <c r="K50" s="113"/>
      <c r="L50" s="113"/>
      <c r="M50" s="113"/>
      <c r="N50" s="16"/>
    </row>
    <row r="51" spans="2:14" ht="15.75">
      <c r="B51" s="52" t="s">
        <v>179</v>
      </c>
      <c r="C51" s="42"/>
      <c r="D51" s="69">
        <f>SUM(D8:D50)</f>
        <v>89</v>
      </c>
      <c r="E51" s="18"/>
      <c r="F51" s="18">
        <v>344915</v>
      </c>
      <c r="G51" s="18">
        <f>SUM(G8:G50)</f>
        <v>296108.05999999994</v>
      </c>
      <c r="H51" s="18">
        <f t="shared" si="4"/>
        <v>48806.94000000006</v>
      </c>
      <c r="J51" s="70"/>
      <c r="K51" s="60"/>
      <c r="L51" s="60"/>
      <c r="M51" s="10"/>
      <c r="N51" s="10"/>
    </row>
    <row r="52" spans="1:14" ht="29.25" customHeight="1">
      <c r="A52" s="47"/>
      <c r="B52" s="108" t="s">
        <v>296</v>
      </c>
      <c r="C52" s="108"/>
      <c r="D52" s="108"/>
      <c r="E52" s="108"/>
      <c r="F52" s="108"/>
      <c r="G52" s="108"/>
      <c r="H52" s="110"/>
      <c r="I52" s="3"/>
      <c r="J52" s="19"/>
      <c r="K52" s="19"/>
      <c r="L52" s="19"/>
      <c r="M52" s="10"/>
      <c r="N52" s="10"/>
    </row>
    <row r="53" spans="1:14" ht="15.75">
      <c r="A53" s="20">
        <v>44</v>
      </c>
      <c r="B53" s="53" t="s">
        <v>186</v>
      </c>
      <c r="C53" s="20">
        <v>10630002</v>
      </c>
      <c r="D53" s="20">
        <v>1</v>
      </c>
      <c r="E53" s="8">
        <v>352</v>
      </c>
      <c r="F53" s="8">
        <v>352</v>
      </c>
      <c r="G53" s="22">
        <v>351</v>
      </c>
      <c r="H53" s="8">
        <f>+F53-G53</f>
        <v>1</v>
      </c>
      <c r="I53" s="3"/>
      <c r="J53" s="19"/>
      <c r="K53" s="19"/>
      <c r="L53" s="19"/>
      <c r="M53" s="10"/>
      <c r="N53" s="10"/>
    </row>
    <row r="54" spans="1:14" ht="15.75">
      <c r="A54" s="20">
        <v>45</v>
      </c>
      <c r="B54" s="54" t="s">
        <v>187</v>
      </c>
      <c r="C54" s="34">
        <v>10630003</v>
      </c>
      <c r="D54" s="20">
        <v>1</v>
      </c>
      <c r="E54" s="23">
        <v>303</v>
      </c>
      <c r="F54" s="23">
        <v>303</v>
      </c>
      <c r="G54" s="7">
        <v>302</v>
      </c>
      <c r="H54" s="8">
        <f aca="true" t="shared" si="5" ref="H54:H76">+F54-G54</f>
        <v>1</v>
      </c>
      <c r="I54" s="3"/>
      <c r="J54" s="19"/>
      <c r="K54" s="19"/>
      <c r="L54" s="19"/>
      <c r="M54" s="10"/>
      <c r="N54" s="10"/>
    </row>
    <row r="55" spans="1:14" ht="15.75">
      <c r="A55" s="20">
        <v>46</v>
      </c>
      <c r="B55" s="54" t="s">
        <v>188</v>
      </c>
      <c r="C55" s="34">
        <v>10630004</v>
      </c>
      <c r="D55" s="20">
        <v>1</v>
      </c>
      <c r="E55" s="23">
        <v>451</v>
      </c>
      <c r="F55" s="23">
        <v>451</v>
      </c>
      <c r="G55" s="7">
        <v>450</v>
      </c>
      <c r="H55" s="8">
        <f t="shared" si="5"/>
        <v>1</v>
      </c>
      <c r="I55" s="3"/>
      <c r="J55" s="19"/>
      <c r="K55" s="19"/>
      <c r="L55" s="19"/>
      <c r="M55" s="10"/>
      <c r="N55" s="10"/>
    </row>
    <row r="56" spans="1:14" ht="15.75">
      <c r="A56" s="20">
        <v>47</v>
      </c>
      <c r="B56" s="54" t="s">
        <v>116</v>
      </c>
      <c r="C56" s="34">
        <v>10630023</v>
      </c>
      <c r="D56" s="20">
        <v>1</v>
      </c>
      <c r="E56" s="23">
        <v>71</v>
      </c>
      <c r="F56" s="23">
        <v>71</v>
      </c>
      <c r="G56" s="7">
        <v>70</v>
      </c>
      <c r="H56" s="8">
        <f t="shared" si="5"/>
        <v>1</v>
      </c>
      <c r="I56" s="3"/>
      <c r="J56" s="19"/>
      <c r="K56" s="19"/>
      <c r="L56" s="19"/>
      <c r="M56" s="10"/>
      <c r="N56" s="10"/>
    </row>
    <row r="57" spans="1:14" ht="15.75">
      <c r="A57" s="20">
        <v>48</v>
      </c>
      <c r="B57" s="54" t="s">
        <v>189</v>
      </c>
      <c r="C57" s="34">
        <v>10630012</v>
      </c>
      <c r="D57" s="20">
        <v>1</v>
      </c>
      <c r="E57" s="23">
        <v>117</v>
      </c>
      <c r="F57" s="23">
        <v>117</v>
      </c>
      <c r="G57" s="7">
        <v>116</v>
      </c>
      <c r="H57" s="8">
        <f t="shared" si="5"/>
        <v>1</v>
      </c>
      <c r="I57" s="3"/>
      <c r="J57" s="19"/>
      <c r="K57" s="19"/>
      <c r="L57" s="19"/>
      <c r="M57" s="10"/>
      <c r="N57" s="10"/>
    </row>
    <row r="58" spans="1:14" ht="15.75">
      <c r="A58" s="20">
        <v>49</v>
      </c>
      <c r="B58" s="54" t="s">
        <v>189</v>
      </c>
      <c r="C58" s="34">
        <v>10630013</v>
      </c>
      <c r="D58" s="20">
        <v>1</v>
      </c>
      <c r="E58" s="23">
        <v>117</v>
      </c>
      <c r="F58" s="23">
        <v>117</v>
      </c>
      <c r="G58" s="7">
        <v>116</v>
      </c>
      <c r="H58" s="8">
        <f t="shared" si="5"/>
        <v>1</v>
      </c>
      <c r="I58" s="3"/>
      <c r="J58" s="19"/>
      <c r="K58" s="19"/>
      <c r="L58" s="19"/>
      <c r="M58" s="10"/>
      <c r="N58" s="10"/>
    </row>
    <row r="59" spans="1:14" ht="13.5" customHeight="1">
      <c r="A59" s="20">
        <v>50</v>
      </c>
      <c r="B59" s="54" t="s">
        <v>190</v>
      </c>
      <c r="C59" s="20">
        <v>10630016</v>
      </c>
      <c r="D59" s="20">
        <v>1</v>
      </c>
      <c r="E59" s="23">
        <v>39</v>
      </c>
      <c r="F59" s="23">
        <v>39</v>
      </c>
      <c r="G59" s="7">
        <v>38</v>
      </c>
      <c r="H59" s="8">
        <f t="shared" si="5"/>
        <v>1</v>
      </c>
      <c r="I59" s="3"/>
      <c r="J59" s="19"/>
      <c r="K59" s="19"/>
      <c r="L59" s="19"/>
      <c r="M59" s="10"/>
      <c r="N59" s="10"/>
    </row>
    <row r="60" spans="1:14" ht="15.75">
      <c r="A60" s="20">
        <v>51</v>
      </c>
      <c r="B60" s="54" t="s">
        <v>7</v>
      </c>
      <c r="C60" s="20">
        <v>10630019</v>
      </c>
      <c r="D60" s="20">
        <v>1</v>
      </c>
      <c r="E60" s="23">
        <v>831</v>
      </c>
      <c r="F60" s="23">
        <v>831</v>
      </c>
      <c r="G60" s="7">
        <v>830</v>
      </c>
      <c r="H60" s="8">
        <f t="shared" si="5"/>
        <v>1</v>
      </c>
      <c r="I60" s="3"/>
      <c r="J60" s="19"/>
      <c r="K60" s="19"/>
      <c r="L60" s="19"/>
      <c r="M60" s="10"/>
      <c r="N60" s="10"/>
    </row>
    <row r="61" spans="1:14" ht="15.75">
      <c r="A61" s="20">
        <v>52</v>
      </c>
      <c r="B61" s="54" t="s">
        <v>8</v>
      </c>
      <c r="C61" s="20">
        <v>10630001</v>
      </c>
      <c r="D61" s="20">
        <v>1</v>
      </c>
      <c r="E61" s="23">
        <v>599</v>
      </c>
      <c r="F61" s="23">
        <v>599</v>
      </c>
      <c r="G61" s="7">
        <v>598</v>
      </c>
      <c r="H61" s="8">
        <f t="shared" si="5"/>
        <v>1</v>
      </c>
      <c r="I61" s="3"/>
      <c r="J61" s="19"/>
      <c r="K61" s="19"/>
      <c r="L61" s="19"/>
      <c r="M61" s="10"/>
      <c r="N61" s="10"/>
    </row>
    <row r="62" spans="1:14" ht="15.75">
      <c r="A62" s="20">
        <v>53</v>
      </c>
      <c r="B62" s="54" t="s">
        <v>191</v>
      </c>
      <c r="C62" s="20">
        <v>10630028</v>
      </c>
      <c r="D62" s="20">
        <v>1</v>
      </c>
      <c r="E62" s="23">
        <v>314</v>
      </c>
      <c r="F62" s="23">
        <v>314</v>
      </c>
      <c r="G62" s="7">
        <v>313</v>
      </c>
      <c r="H62" s="8">
        <f t="shared" si="5"/>
        <v>1</v>
      </c>
      <c r="I62" s="3"/>
      <c r="J62" s="19"/>
      <c r="K62" s="19"/>
      <c r="L62" s="19"/>
      <c r="M62" s="10"/>
      <c r="N62" s="10"/>
    </row>
    <row r="63" spans="1:14" ht="15.75">
      <c r="A63" s="20">
        <v>54</v>
      </c>
      <c r="B63" s="54" t="s">
        <v>193</v>
      </c>
      <c r="C63" s="20">
        <v>10630030</v>
      </c>
      <c r="D63" s="20">
        <v>1</v>
      </c>
      <c r="E63" s="23">
        <v>374</v>
      </c>
      <c r="F63" s="23">
        <v>374</v>
      </c>
      <c r="G63" s="7">
        <v>373</v>
      </c>
      <c r="H63" s="8">
        <f t="shared" si="5"/>
        <v>1</v>
      </c>
      <c r="I63" s="3"/>
      <c r="J63" s="19"/>
      <c r="K63" s="19"/>
      <c r="L63" s="19"/>
      <c r="M63" s="10"/>
      <c r="N63" s="10"/>
    </row>
    <row r="64" spans="1:14" ht="15.75">
      <c r="A64" s="20">
        <v>55</v>
      </c>
      <c r="B64" s="54" t="s">
        <v>9</v>
      </c>
      <c r="C64" s="20">
        <v>10630005</v>
      </c>
      <c r="D64" s="20">
        <v>1</v>
      </c>
      <c r="E64" s="23">
        <v>474</v>
      </c>
      <c r="F64" s="23">
        <v>474</v>
      </c>
      <c r="G64" s="7">
        <v>473</v>
      </c>
      <c r="H64" s="8">
        <f t="shared" si="5"/>
        <v>1</v>
      </c>
      <c r="I64" s="3"/>
      <c r="J64" s="19"/>
      <c r="K64" s="19"/>
      <c r="L64" s="19"/>
      <c r="M64" s="10"/>
      <c r="N64" s="10"/>
    </row>
    <row r="65" spans="1:14" ht="15.75">
      <c r="A65" s="20">
        <v>56</v>
      </c>
      <c r="B65" s="54" t="s">
        <v>9</v>
      </c>
      <c r="C65" s="20">
        <v>10630006</v>
      </c>
      <c r="D65" s="20">
        <v>1</v>
      </c>
      <c r="E65" s="23">
        <v>535</v>
      </c>
      <c r="F65" s="23">
        <v>535</v>
      </c>
      <c r="G65" s="7">
        <v>534</v>
      </c>
      <c r="H65" s="8">
        <f t="shared" si="5"/>
        <v>1</v>
      </c>
      <c r="I65" s="3"/>
      <c r="J65" s="19"/>
      <c r="K65" s="19"/>
      <c r="L65" s="19"/>
      <c r="M65" s="10"/>
      <c r="N65" s="10"/>
    </row>
    <row r="66" spans="1:12" ht="15.75">
      <c r="A66" s="20">
        <v>57</v>
      </c>
      <c r="B66" s="54" t="s">
        <v>10</v>
      </c>
      <c r="C66" s="20">
        <v>10630007</v>
      </c>
      <c r="D66" s="20">
        <v>1</v>
      </c>
      <c r="E66" s="23">
        <v>22</v>
      </c>
      <c r="F66" s="23">
        <v>22</v>
      </c>
      <c r="G66" s="7">
        <v>21</v>
      </c>
      <c r="H66" s="8">
        <f t="shared" si="5"/>
        <v>1</v>
      </c>
      <c r="I66" s="3"/>
      <c r="J66" s="3"/>
      <c r="K66" s="3"/>
      <c r="L66" s="3"/>
    </row>
    <row r="67" spans="1:12" ht="15.75">
      <c r="A67" s="20">
        <v>58</v>
      </c>
      <c r="B67" s="54" t="s">
        <v>11</v>
      </c>
      <c r="C67" s="20">
        <v>10630008</v>
      </c>
      <c r="D67" s="20">
        <v>1</v>
      </c>
      <c r="E67" s="23">
        <v>26</v>
      </c>
      <c r="F67" s="23">
        <v>26</v>
      </c>
      <c r="G67" s="7">
        <v>25</v>
      </c>
      <c r="H67" s="8">
        <f t="shared" si="5"/>
        <v>1</v>
      </c>
      <c r="I67" s="3"/>
      <c r="J67" s="3"/>
      <c r="K67" s="3"/>
      <c r="L67" s="3"/>
    </row>
    <row r="68" spans="1:12" ht="15.75">
      <c r="A68" s="20">
        <v>59</v>
      </c>
      <c r="B68" s="54" t="s">
        <v>12</v>
      </c>
      <c r="C68" s="20">
        <v>10630011</v>
      </c>
      <c r="D68" s="20">
        <v>1</v>
      </c>
      <c r="E68" s="23">
        <v>69</v>
      </c>
      <c r="F68" s="23">
        <v>69</v>
      </c>
      <c r="G68" s="7">
        <v>68</v>
      </c>
      <c r="H68" s="8">
        <f t="shared" si="5"/>
        <v>1</v>
      </c>
      <c r="I68" s="3"/>
      <c r="J68" s="3"/>
      <c r="K68" s="3"/>
      <c r="L68" s="3"/>
    </row>
    <row r="69" spans="1:12" ht="15.75">
      <c r="A69" s="20">
        <v>60</v>
      </c>
      <c r="B69" s="54" t="s">
        <v>13</v>
      </c>
      <c r="C69" s="20">
        <v>10630017</v>
      </c>
      <c r="D69" s="20">
        <v>1</v>
      </c>
      <c r="E69" s="23">
        <v>49</v>
      </c>
      <c r="F69" s="23">
        <v>49</v>
      </c>
      <c r="G69" s="7">
        <v>48</v>
      </c>
      <c r="H69" s="8">
        <f t="shared" si="5"/>
        <v>1</v>
      </c>
      <c r="I69" s="3"/>
      <c r="J69" s="3"/>
      <c r="K69" s="3"/>
      <c r="L69" s="3"/>
    </row>
    <row r="70" spans="1:12" ht="15.75">
      <c r="A70" s="20">
        <v>61</v>
      </c>
      <c r="B70" s="54" t="s">
        <v>13</v>
      </c>
      <c r="C70" s="20">
        <v>10630018</v>
      </c>
      <c r="D70" s="20">
        <v>1</v>
      </c>
      <c r="E70" s="23">
        <v>49</v>
      </c>
      <c r="F70" s="23">
        <v>49</v>
      </c>
      <c r="G70" s="7">
        <v>48</v>
      </c>
      <c r="H70" s="8">
        <f t="shared" si="5"/>
        <v>1</v>
      </c>
      <c r="I70" s="3"/>
      <c r="J70" s="3"/>
      <c r="K70" s="3"/>
      <c r="L70" s="3"/>
    </row>
    <row r="71" spans="1:12" ht="15.75">
      <c r="A71" s="20">
        <v>62</v>
      </c>
      <c r="B71" s="54" t="s">
        <v>192</v>
      </c>
      <c r="C71" s="20">
        <v>10630029</v>
      </c>
      <c r="D71" s="20">
        <v>1</v>
      </c>
      <c r="E71" s="23">
        <v>69</v>
      </c>
      <c r="F71" s="23">
        <v>69</v>
      </c>
      <c r="G71" s="7">
        <v>68</v>
      </c>
      <c r="H71" s="8">
        <f t="shared" si="5"/>
        <v>1</v>
      </c>
      <c r="I71" s="3"/>
      <c r="J71" s="3"/>
      <c r="K71" s="3"/>
      <c r="L71" s="3"/>
    </row>
    <row r="72" spans="1:12" ht="15.75">
      <c r="A72" s="20">
        <v>63</v>
      </c>
      <c r="B72" s="54" t="s">
        <v>14</v>
      </c>
      <c r="C72" s="20">
        <v>10630021</v>
      </c>
      <c r="D72" s="20">
        <v>1</v>
      </c>
      <c r="E72" s="23">
        <v>35</v>
      </c>
      <c r="F72" s="23">
        <v>35</v>
      </c>
      <c r="G72" s="7">
        <v>34</v>
      </c>
      <c r="H72" s="8">
        <f t="shared" si="5"/>
        <v>1</v>
      </c>
      <c r="I72" s="3"/>
      <c r="J72" s="3"/>
      <c r="K72" s="3"/>
      <c r="L72" s="3"/>
    </row>
    <row r="73" spans="1:12" ht="15.75">
      <c r="A73" s="20">
        <v>64</v>
      </c>
      <c r="B73" s="54" t="s">
        <v>14</v>
      </c>
      <c r="C73" s="20">
        <v>10630022</v>
      </c>
      <c r="D73" s="20">
        <v>1</v>
      </c>
      <c r="E73" s="23">
        <v>35</v>
      </c>
      <c r="F73" s="23">
        <v>35</v>
      </c>
      <c r="G73" s="7">
        <v>34</v>
      </c>
      <c r="H73" s="8">
        <f t="shared" si="5"/>
        <v>1</v>
      </c>
      <c r="I73" s="3"/>
      <c r="J73" s="3"/>
      <c r="K73" s="3"/>
      <c r="L73" s="3"/>
    </row>
    <row r="74" spans="1:12" ht="15.75">
      <c r="A74" s="20">
        <v>65</v>
      </c>
      <c r="B74" s="53" t="s">
        <v>15</v>
      </c>
      <c r="C74" s="20">
        <v>10630025</v>
      </c>
      <c r="D74" s="20">
        <v>1</v>
      </c>
      <c r="E74" s="23">
        <v>64</v>
      </c>
      <c r="F74" s="23">
        <v>64</v>
      </c>
      <c r="G74" s="7">
        <v>63</v>
      </c>
      <c r="H74" s="8">
        <f t="shared" si="5"/>
        <v>1</v>
      </c>
      <c r="I74" s="3"/>
      <c r="J74" s="3"/>
      <c r="K74" s="3"/>
      <c r="L74" s="3"/>
    </row>
    <row r="75" spans="1:12" ht="15.75">
      <c r="A75" s="20">
        <v>66</v>
      </c>
      <c r="B75" s="55" t="s">
        <v>16</v>
      </c>
      <c r="C75" s="43">
        <v>10630026</v>
      </c>
      <c r="D75" s="20">
        <v>1</v>
      </c>
      <c r="E75" s="24">
        <v>52</v>
      </c>
      <c r="F75" s="24">
        <v>52</v>
      </c>
      <c r="G75" s="25">
        <v>51</v>
      </c>
      <c r="H75" s="8">
        <f t="shared" si="5"/>
        <v>1</v>
      </c>
      <c r="I75" s="3"/>
      <c r="J75" s="3"/>
      <c r="K75" s="3"/>
      <c r="L75" s="3"/>
    </row>
    <row r="76" spans="1:12" ht="21.75" customHeight="1">
      <c r="A76" s="21"/>
      <c r="B76" s="56" t="s">
        <v>149</v>
      </c>
      <c r="C76" s="20"/>
      <c r="D76" s="69">
        <f>SUM(D53:D75)</f>
        <v>23</v>
      </c>
      <c r="E76" s="18">
        <f>SUM(E53:E75)</f>
        <v>5047</v>
      </c>
      <c r="F76" s="18">
        <f>SUM(F53:F75)</f>
        <v>5047</v>
      </c>
      <c r="G76" s="27">
        <f>SUM(G53:G75)</f>
        <v>5024</v>
      </c>
      <c r="H76" s="18">
        <f t="shared" si="5"/>
        <v>23</v>
      </c>
      <c r="I76" s="3"/>
      <c r="J76" s="70"/>
      <c r="K76" s="3"/>
      <c r="L76" s="3"/>
    </row>
    <row r="77" spans="1:12" ht="27.75" customHeight="1">
      <c r="A77" s="21"/>
      <c r="B77" s="109" t="s">
        <v>297</v>
      </c>
      <c r="C77" s="108"/>
      <c r="D77" s="108"/>
      <c r="E77" s="108"/>
      <c r="F77" s="108"/>
      <c r="G77" s="108"/>
      <c r="H77" s="110"/>
      <c r="I77" s="3"/>
      <c r="J77" s="3"/>
      <c r="K77" s="3"/>
      <c r="L77" s="3"/>
    </row>
    <row r="78" spans="1:12" ht="15.75">
      <c r="A78" s="21">
        <v>67</v>
      </c>
      <c r="B78" s="53" t="s">
        <v>180</v>
      </c>
      <c r="C78" s="20">
        <v>10930001</v>
      </c>
      <c r="D78" s="20">
        <v>1</v>
      </c>
      <c r="E78" s="8">
        <v>2052</v>
      </c>
      <c r="F78" s="8">
        <v>2052</v>
      </c>
      <c r="G78" s="8">
        <v>1760.1</v>
      </c>
      <c r="H78" s="8">
        <v>291.9</v>
      </c>
      <c r="I78" s="3"/>
      <c r="J78" s="3"/>
      <c r="K78" s="3"/>
      <c r="L78" s="3"/>
    </row>
    <row r="79" spans="1:12" ht="19.5" customHeight="1">
      <c r="A79" s="21"/>
      <c r="B79" s="56" t="s">
        <v>181</v>
      </c>
      <c r="C79" s="20"/>
      <c r="D79" s="68">
        <v>1</v>
      </c>
      <c r="E79" s="18"/>
      <c r="F79" s="18">
        <f>SUM(F78)</f>
        <v>2052</v>
      </c>
      <c r="G79" s="18">
        <f>SUM(G78)</f>
        <v>1760.1</v>
      </c>
      <c r="H79" s="18">
        <f>SUM(H78)</f>
        <v>291.9</v>
      </c>
      <c r="I79" s="3"/>
      <c r="J79" s="70"/>
      <c r="K79" s="3"/>
      <c r="L79" s="3"/>
    </row>
    <row r="80" spans="1:12" ht="25.5" customHeight="1">
      <c r="A80" s="21"/>
      <c r="B80" s="109" t="s">
        <v>298</v>
      </c>
      <c r="C80" s="108"/>
      <c r="D80" s="108"/>
      <c r="E80" s="108"/>
      <c r="F80" s="108"/>
      <c r="G80" s="108"/>
      <c r="H80" s="110"/>
      <c r="I80" s="3"/>
      <c r="J80" s="3"/>
      <c r="K80" s="3"/>
      <c r="L80" s="3"/>
    </row>
    <row r="81" spans="1:12" ht="26.25">
      <c r="A81" s="21">
        <v>68</v>
      </c>
      <c r="B81" s="57" t="s">
        <v>17</v>
      </c>
      <c r="C81" s="28" t="s">
        <v>18</v>
      </c>
      <c r="D81" s="44">
        <v>4</v>
      </c>
      <c r="E81" s="29">
        <v>77</v>
      </c>
      <c r="F81" s="29">
        <v>308</v>
      </c>
      <c r="G81" s="30">
        <f>+F81/2</f>
        <v>154</v>
      </c>
      <c r="H81" s="8">
        <f>+F81/2</f>
        <v>154</v>
      </c>
      <c r="I81" s="3"/>
      <c r="K81" s="3"/>
      <c r="L81" s="3"/>
    </row>
    <row r="82" spans="1:12" ht="15.75">
      <c r="A82" s="21">
        <v>69</v>
      </c>
      <c r="B82" s="58" t="s">
        <v>19</v>
      </c>
      <c r="C82" s="31">
        <v>1137285</v>
      </c>
      <c r="D82" s="45">
        <v>1</v>
      </c>
      <c r="E82" s="32">
        <v>166</v>
      </c>
      <c r="F82" s="29">
        <v>166</v>
      </c>
      <c r="G82" s="30">
        <f aca="true" t="shared" si="6" ref="G82:G145">+F82/2</f>
        <v>83</v>
      </c>
      <c r="H82" s="8">
        <f aca="true" t="shared" si="7" ref="H82:H88">+F82/2</f>
        <v>83</v>
      </c>
      <c r="I82" s="3"/>
      <c r="K82" s="3"/>
      <c r="L82" s="3"/>
    </row>
    <row r="83" spans="1:12" ht="15.75">
      <c r="A83" s="21">
        <v>70</v>
      </c>
      <c r="B83" s="58" t="s">
        <v>20</v>
      </c>
      <c r="C83" s="31">
        <v>1136273</v>
      </c>
      <c r="D83" s="45">
        <v>1</v>
      </c>
      <c r="E83" s="32">
        <v>88</v>
      </c>
      <c r="F83" s="29">
        <v>88</v>
      </c>
      <c r="G83" s="30">
        <f t="shared" si="6"/>
        <v>44</v>
      </c>
      <c r="H83" s="8">
        <f t="shared" si="7"/>
        <v>44</v>
      </c>
      <c r="I83" s="3"/>
      <c r="K83" s="3"/>
      <c r="L83" s="3"/>
    </row>
    <row r="84" spans="1:12" ht="15.75">
      <c r="A84" s="21">
        <v>71</v>
      </c>
      <c r="B84" s="58" t="s">
        <v>21</v>
      </c>
      <c r="C84" s="31">
        <v>1136274</v>
      </c>
      <c r="D84" s="45">
        <v>1</v>
      </c>
      <c r="E84" s="32">
        <v>190</v>
      </c>
      <c r="F84" s="29">
        <v>190</v>
      </c>
      <c r="G84" s="30">
        <f t="shared" si="6"/>
        <v>95</v>
      </c>
      <c r="H84" s="8">
        <f t="shared" si="7"/>
        <v>95</v>
      </c>
      <c r="I84" s="3"/>
      <c r="K84" s="3"/>
      <c r="L84" s="3"/>
    </row>
    <row r="85" spans="1:12" ht="15.75">
      <c r="A85" s="21">
        <v>72</v>
      </c>
      <c r="B85" s="58" t="s">
        <v>22</v>
      </c>
      <c r="C85" s="31">
        <v>1137281</v>
      </c>
      <c r="D85" s="45">
        <v>1</v>
      </c>
      <c r="E85" s="32">
        <v>171</v>
      </c>
      <c r="F85" s="29">
        <v>171</v>
      </c>
      <c r="G85" s="30">
        <v>85</v>
      </c>
      <c r="H85" s="8">
        <f t="shared" si="7"/>
        <v>85.5</v>
      </c>
      <c r="I85" s="3"/>
      <c r="K85" s="3"/>
      <c r="L85" s="3"/>
    </row>
    <row r="86" spans="1:12" ht="15.75">
      <c r="A86" s="21">
        <v>73</v>
      </c>
      <c r="B86" s="58" t="s">
        <v>22</v>
      </c>
      <c r="C86" s="31">
        <v>1137280</v>
      </c>
      <c r="D86" s="45">
        <v>1</v>
      </c>
      <c r="E86" s="32">
        <v>171</v>
      </c>
      <c r="F86" s="29">
        <v>171</v>
      </c>
      <c r="G86" s="30">
        <v>86</v>
      </c>
      <c r="H86" s="8">
        <f t="shared" si="7"/>
        <v>85.5</v>
      </c>
      <c r="I86" s="3"/>
      <c r="K86" s="3"/>
      <c r="L86" s="3"/>
    </row>
    <row r="87" spans="1:12" ht="15.75">
      <c r="A87" s="21">
        <v>74</v>
      </c>
      <c r="B87" s="58" t="s">
        <v>23</v>
      </c>
      <c r="C87" s="31">
        <v>1137279</v>
      </c>
      <c r="D87" s="45">
        <v>1</v>
      </c>
      <c r="E87" s="32">
        <v>266</v>
      </c>
      <c r="F87" s="29">
        <v>266</v>
      </c>
      <c r="G87" s="30">
        <f t="shared" si="6"/>
        <v>133</v>
      </c>
      <c r="H87" s="8">
        <f t="shared" si="7"/>
        <v>133</v>
      </c>
      <c r="I87" s="3"/>
      <c r="K87" s="3"/>
      <c r="L87" s="3"/>
    </row>
    <row r="88" spans="1:12" ht="15.75">
      <c r="A88" s="21">
        <v>75</v>
      </c>
      <c r="B88" s="58" t="s">
        <v>194</v>
      </c>
      <c r="C88" s="31">
        <v>1136315</v>
      </c>
      <c r="D88" s="45">
        <v>24</v>
      </c>
      <c r="E88" s="32">
        <f>+F88/D88</f>
        <v>41</v>
      </c>
      <c r="F88" s="29">
        <v>984</v>
      </c>
      <c r="G88" s="30">
        <f t="shared" si="6"/>
        <v>492</v>
      </c>
      <c r="H88" s="8">
        <f t="shared" si="7"/>
        <v>492</v>
      </c>
      <c r="I88" s="3"/>
      <c r="K88" s="3"/>
      <c r="L88" s="3"/>
    </row>
    <row r="89" spans="1:12" ht="15.75">
      <c r="A89" s="21">
        <v>76</v>
      </c>
      <c r="B89" s="58" t="s">
        <v>24</v>
      </c>
      <c r="C89" s="31">
        <v>1136297</v>
      </c>
      <c r="D89" s="45">
        <v>1</v>
      </c>
      <c r="E89" s="32">
        <f aca="true" t="shared" si="8" ref="E89:E115">+F89/D89</f>
        <v>745</v>
      </c>
      <c r="F89" s="29">
        <v>745</v>
      </c>
      <c r="G89" s="30">
        <v>372</v>
      </c>
      <c r="H89" s="8">
        <f>+F89-G89</f>
        <v>373</v>
      </c>
      <c r="I89" s="3"/>
      <c r="K89" s="3"/>
      <c r="L89" s="3"/>
    </row>
    <row r="90" spans="1:12" ht="26.25">
      <c r="A90" s="21">
        <v>77</v>
      </c>
      <c r="B90" s="58" t="s">
        <v>25</v>
      </c>
      <c r="C90" s="31" t="s">
        <v>26</v>
      </c>
      <c r="D90" s="45">
        <v>2</v>
      </c>
      <c r="E90" s="32">
        <f t="shared" si="8"/>
        <v>40</v>
      </c>
      <c r="F90" s="29">
        <v>80</v>
      </c>
      <c r="G90" s="30">
        <f t="shared" si="6"/>
        <v>40</v>
      </c>
      <c r="H90" s="8">
        <f aca="true" t="shared" si="9" ref="H90:H153">+F90-G90</f>
        <v>40</v>
      </c>
      <c r="I90" s="3"/>
      <c r="K90" s="3"/>
      <c r="L90" s="3"/>
    </row>
    <row r="91" spans="1:12" ht="26.25">
      <c r="A91" s="21">
        <v>78</v>
      </c>
      <c r="B91" s="58" t="s">
        <v>27</v>
      </c>
      <c r="C91" s="31" t="s">
        <v>28</v>
      </c>
      <c r="D91" s="45">
        <v>9</v>
      </c>
      <c r="E91" s="32">
        <f t="shared" si="8"/>
        <v>12</v>
      </c>
      <c r="F91" s="29">
        <v>108</v>
      </c>
      <c r="G91" s="30">
        <f t="shared" si="6"/>
        <v>54</v>
      </c>
      <c r="H91" s="8">
        <f t="shared" si="9"/>
        <v>54</v>
      </c>
      <c r="I91" s="3"/>
      <c r="K91" s="3"/>
      <c r="L91" s="3"/>
    </row>
    <row r="92" spans="1:12" ht="26.25">
      <c r="A92" s="21">
        <v>79</v>
      </c>
      <c r="B92" s="58" t="s">
        <v>29</v>
      </c>
      <c r="C92" s="31" t="s">
        <v>30</v>
      </c>
      <c r="D92" s="45">
        <v>2</v>
      </c>
      <c r="E92" s="32">
        <f t="shared" si="8"/>
        <v>30</v>
      </c>
      <c r="F92" s="29">
        <v>60</v>
      </c>
      <c r="G92" s="30">
        <f t="shared" si="6"/>
        <v>30</v>
      </c>
      <c r="H92" s="8">
        <f t="shared" si="9"/>
        <v>30</v>
      </c>
      <c r="I92" s="3"/>
      <c r="K92" s="3"/>
      <c r="L92" s="3"/>
    </row>
    <row r="93" spans="1:12" ht="26.25">
      <c r="A93" s="21">
        <v>80</v>
      </c>
      <c r="B93" s="58" t="s">
        <v>31</v>
      </c>
      <c r="C93" s="31" t="s">
        <v>32</v>
      </c>
      <c r="D93" s="45">
        <v>2</v>
      </c>
      <c r="E93" s="32">
        <f t="shared" si="8"/>
        <v>5</v>
      </c>
      <c r="F93" s="29">
        <v>10</v>
      </c>
      <c r="G93" s="30">
        <f t="shared" si="6"/>
        <v>5</v>
      </c>
      <c r="H93" s="8">
        <f t="shared" si="9"/>
        <v>5</v>
      </c>
      <c r="I93" s="3"/>
      <c r="K93" s="3"/>
      <c r="L93" s="3"/>
    </row>
    <row r="94" spans="1:12" ht="15.75">
      <c r="A94" s="21">
        <v>81</v>
      </c>
      <c r="B94" s="58" t="s">
        <v>34</v>
      </c>
      <c r="C94" s="31">
        <v>1136296</v>
      </c>
      <c r="D94" s="45">
        <v>1</v>
      </c>
      <c r="E94" s="32">
        <f t="shared" si="8"/>
        <v>479</v>
      </c>
      <c r="F94" s="29">
        <v>479</v>
      </c>
      <c r="G94" s="30">
        <v>240</v>
      </c>
      <c r="H94" s="8">
        <f t="shared" si="9"/>
        <v>239</v>
      </c>
      <c r="I94" s="3"/>
      <c r="K94" s="3"/>
      <c r="L94" s="3"/>
    </row>
    <row r="95" spans="1:12" ht="15.75">
      <c r="A95" s="21">
        <v>82</v>
      </c>
      <c r="B95" s="58" t="s">
        <v>35</v>
      </c>
      <c r="C95" s="31">
        <v>1136126</v>
      </c>
      <c r="D95" s="45">
        <v>1</v>
      </c>
      <c r="E95" s="32">
        <f t="shared" si="8"/>
        <v>27</v>
      </c>
      <c r="F95" s="29">
        <v>27</v>
      </c>
      <c r="G95" s="30">
        <v>14</v>
      </c>
      <c r="H95" s="8">
        <f t="shared" si="9"/>
        <v>13</v>
      </c>
      <c r="I95" s="3"/>
      <c r="K95" s="3"/>
      <c r="L95" s="3"/>
    </row>
    <row r="96" spans="1:12" ht="26.25">
      <c r="A96" s="21">
        <v>83</v>
      </c>
      <c r="B96" s="58" t="s">
        <v>197</v>
      </c>
      <c r="C96" s="31" t="s">
        <v>254</v>
      </c>
      <c r="D96" s="45">
        <v>2</v>
      </c>
      <c r="E96" s="32">
        <f t="shared" si="8"/>
        <v>254</v>
      </c>
      <c r="F96" s="29">
        <v>508</v>
      </c>
      <c r="G96" s="30">
        <f t="shared" si="6"/>
        <v>254</v>
      </c>
      <c r="H96" s="8">
        <f t="shared" si="9"/>
        <v>254</v>
      </c>
      <c r="I96" s="3"/>
      <c r="K96" s="3"/>
      <c r="L96" s="3"/>
    </row>
    <row r="97" spans="1:12" ht="15.75">
      <c r="A97" s="21">
        <v>84</v>
      </c>
      <c r="B97" s="58" t="s">
        <v>198</v>
      </c>
      <c r="C97" s="31">
        <v>1137155</v>
      </c>
      <c r="D97" s="45">
        <v>1</v>
      </c>
      <c r="E97" s="32">
        <f t="shared" si="8"/>
        <v>286</v>
      </c>
      <c r="F97" s="29">
        <v>286</v>
      </c>
      <c r="G97" s="30">
        <f t="shared" si="6"/>
        <v>143</v>
      </c>
      <c r="H97" s="8">
        <f t="shared" si="9"/>
        <v>143</v>
      </c>
      <c r="I97" s="3"/>
      <c r="K97" s="3"/>
      <c r="L97" s="3"/>
    </row>
    <row r="98" spans="1:12" ht="26.25">
      <c r="A98" s="21">
        <v>85</v>
      </c>
      <c r="B98" s="59" t="s">
        <v>36</v>
      </c>
      <c r="C98" s="31" t="s">
        <v>37</v>
      </c>
      <c r="D98" s="45">
        <v>3</v>
      </c>
      <c r="E98" s="32">
        <f t="shared" si="8"/>
        <v>10</v>
      </c>
      <c r="F98" s="29">
        <v>30</v>
      </c>
      <c r="G98" s="30">
        <f t="shared" si="6"/>
        <v>15</v>
      </c>
      <c r="H98" s="8">
        <f t="shared" si="9"/>
        <v>15</v>
      </c>
      <c r="I98" s="3"/>
      <c r="K98" s="3"/>
      <c r="L98" s="3"/>
    </row>
    <row r="99" spans="1:12" ht="15.75">
      <c r="A99" s="21">
        <v>86</v>
      </c>
      <c r="B99" s="58" t="s">
        <v>196</v>
      </c>
      <c r="C99" s="31">
        <v>1136182</v>
      </c>
      <c r="D99" s="45">
        <v>1</v>
      </c>
      <c r="E99" s="32">
        <f>+F99/D99</f>
        <v>226</v>
      </c>
      <c r="F99" s="29">
        <v>226</v>
      </c>
      <c r="G99" s="30">
        <f t="shared" si="6"/>
        <v>113</v>
      </c>
      <c r="H99" s="8">
        <f t="shared" si="9"/>
        <v>113</v>
      </c>
      <c r="I99" s="3"/>
      <c r="K99" s="3"/>
      <c r="L99" s="3"/>
    </row>
    <row r="100" spans="1:12" ht="15.75">
      <c r="A100" s="21">
        <v>87</v>
      </c>
      <c r="B100" s="58" t="s">
        <v>199</v>
      </c>
      <c r="C100" s="31">
        <v>1136267</v>
      </c>
      <c r="D100" s="45">
        <v>182</v>
      </c>
      <c r="E100" s="32">
        <f t="shared" si="8"/>
        <v>6</v>
      </c>
      <c r="F100" s="29">
        <v>1092</v>
      </c>
      <c r="G100" s="30">
        <f t="shared" si="6"/>
        <v>546</v>
      </c>
      <c r="H100" s="8">
        <f t="shared" si="9"/>
        <v>546</v>
      </c>
      <c r="I100" s="3"/>
      <c r="K100" s="3"/>
      <c r="L100" s="3"/>
    </row>
    <row r="101" spans="1:12" ht="26.25">
      <c r="A101" s="21">
        <v>88</v>
      </c>
      <c r="B101" s="58" t="s">
        <v>200</v>
      </c>
      <c r="C101" s="31" t="s">
        <v>38</v>
      </c>
      <c r="D101" s="45">
        <v>3</v>
      </c>
      <c r="E101" s="32">
        <f t="shared" si="8"/>
        <v>106</v>
      </c>
      <c r="F101" s="29">
        <v>318</v>
      </c>
      <c r="G101" s="30">
        <f t="shared" si="6"/>
        <v>159</v>
      </c>
      <c r="H101" s="8">
        <f>+F101-G101</f>
        <v>159</v>
      </c>
      <c r="I101" s="3"/>
      <c r="J101" s="3"/>
      <c r="K101" s="3"/>
      <c r="L101" s="3"/>
    </row>
    <row r="102" spans="1:12" ht="15.75">
      <c r="A102" s="21">
        <v>89</v>
      </c>
      <c r="B102" s="58" t="s">
        <v>201</v>
      </c>
      <c r="C102" s="31">
        <v>1136129</v>
      </c>
      <c r="D102" s="45">
        <v>1</v>
      </c>
      <c r="E102" s="32">
        <f t="shared" si="8"/>
        <v>360</v>
      </c>
      <c r="F102" s="29">
        <v>360</v>
      </c>
      <c r="G102" s="30">
        <f t="shared" si="6"/>
        <v>180</v>
      </c>
      <c r="H102" s="8">
        <f t="shared" si="9"/>
        <v>180</v>
      </c>
      <c r="I102" s="3"/>
      <c r="J102" s="3"/>
      <c r="K102" s="3"/>
      <c r="L102" s="3"/>
    </row>
    <row r="103" spans="1:12" ht="26.25">
      <c r="A103" s="21">
        <v>90</v>
      </c>
      <c r="B103" s="58" t="s">
        <v>39</v>
      </c>
      <c r="C103" s="31" t="s">
        <v>40</v>
      </c>
      <c r="D103" s="45">
        <v>3</v>
      </c>
      <c r="E103" s="32">
        <f t="shared" si="8"/>
        <v>150</v>
      </c>
      <c r="F103" s="29">
        <v>450</v>
      </c>
      <c r="G103" s="30">
        <f t="shared" si="6"/>
        <v>225</v>
      </c>
      <c r="H103" s="8">
        <f t="shared" si="9"/>
        <v>225</v>
      </c>
      <c r="I103" s="3"/>
      <c r="J103" s="3"/>
      <c r="K103" s="3"/>
      <c r="L103" s="3"/>
    </row>
    <row r="104" spans="1:12" ht="15.75">
      <c r="A104" s="21">
        <v>91</v>
      </c>
      <c r="B104" s="58" t="s">
        <v>41</v>
      </c>
      <c r="C104" s="31">
        <v>1136269</v>
      </c>
      <c r="D104" s="45">
        <v>10</v>
      </c>
      <c r="E104" s="32">
        <f t="shared" si="8"/>
        <v>37</v>
      </c>
      <c r="F104" s="29">
        <v>370</v>
      </c>
      <c r="G104" s="30">
        <f t="shared" si="6"/>
        <v>185</v>
      </c>
      <c r="H104" s="8">
        <f t="shared" si="9"/>
        <v>185</v>
      </c>
      <c r="I104" s="3"/>
      <c r="J104" s="3"/>
      <c r="K104" s="3"/>
      <c r="L104" s="3"/>
    </row>
    <row r="105" spans="1:12" ht="26.25">
      <c r="A105" s="21">
        <v>92</v>
      </c>
      <c r="B105" s="58" t="s">
        <v>195</v>
      </c>
      <c r="C105" s="31" t="s">
        <v>42</v>
      </c>
      <c r="D105" s="45">
        <v>3</v>
      </c>
      <c r="E105" s="32">
        <f t="shared" si="8"/>
        <v>197</v>
      </c>
      <c r="F105" s="29">
        <v>591</v>
      </c>
      <c r="G105" s="30">
        <v>295</v>
      </c>
      <c r="H105" s="8">
        <f t="shared" si="9"/>
        <v>296</v>
      </c>
      <c r="I105" s="3"/>
      <c r="J105" s="3"/>
      <c r="K105" s="3"/>
      <c r="L105" s="3"/>
    </row>
    <row r="106" spans="1:12" ht="15.75">
      <c r="A106" s="21">
        <v>93</v>
      </c>
      <c r="B106" s="58" t="s">
        <v>43</v>
      </c>
      <c r="C106" s="31">
        <v>1137045</v>
      </c>
      <c r="D106" s="45">
        <v>1</v>
      </c>
      <c r="E106" s="32">
        <f t="shared" si="8"/>
        <v>40</v>
      </c>
      <c r="F106" s="29">
        <v>40</v>
      </c>
      <c r="G106" s="30">
        <f t="shared" si="6"/>
        <v>20</v>
      </c>
      <c r="H106" s="8">
        <f t="shared" si="9"/>
        <v>20</v>
      </c>
      <c r="I106" s="3"/>
      <c r="J106" s="3"/>
      <c r="K106" s="3"/>
      <c r="L106" s="3"/>
    </row>
    <row r="107" spans="1:12" ht="26.25">
      <c r="A107" s="21">
        <v>94</v>
      </c>
      <c r="B107" s="58" t="s">
        <v>43</v>
      </c>
      <c r="C107" s="31" t="s">
        <v>44</v>
      </c>
      <c r="D107" s="45">
        <v>4</v>
      </c>
      <c r="E107" s="32">
        <f t="shared" si="8"/>
        <v>90</v>
      </c>
      <c r="F107" s="29">
        <v>360</v>
      </c>
      <c r="G107" s="30">
        <f t="shared" si="6"/>
        <v>180</v>
      </c>
      <c r="H107" s="8">
        <f t="shared" si="9"/>
        <v>180</v>
      </c>
      <c r="I107" s="3"/>
      <c r="J107" s="3"/>
      <c r="K107" s="3"/>
      <c r="L107" s="3"/>
    </row>
    <row r="108" spans="1:12" ht="15.75">
      <c r="A108" s="21">
        <v>95</v>
      </c>
      <c r="B108" s="58" t="s">
        <v>43</v>
      </c>
      <c r="C108" s="31">
        <v>1137154</v>
      </c>
      <c r="D108" s="45">
        <v>1</v>
      </c>
      <c r="E108" s="32">
        <f t="shared" si="8"/>
        <v>69</v>
      </c>
      <c r="F108" s="29">
        <v>69</v>
      </c>
      <c r="G108" s="30">
        <v>35</v>
      </c>
      <c r="H108" s="8">
        <f t="shared" si="9"/>
        <v>34</v>
      </c>
      <c r="I108" s="3"/>
      <c r="J108" s="3"/>
      <c r="K108" s="3"/>
      <c r="L108" s="3"/>
    </row>
    <row r="109" spans="1:12" ht="26.25">
      <c r="A109" s="21">
        <v>96</v>
      </c>
      <c r="B109" s="58" t="s">
        <v>43</v>
      </c>
      <c r="C109" s="31" t="s">
        <v>45</v>
      </c>
      <c r="D109" s="45">
        <v>4</v>
      </c>
      <c r="E109" s="32">
        <f t="shared" si="8"/>
        <v>90</v>
      </c>
      <c r="F109" s="29">
        <v>360</v>
      </c>
      <c r="G109" s="30">
        <f t="shared" si="6"/>
        <v>180</v>
      </c>
      <c r="H109" s="8">
        <f t="shared" si="9"/>
        <v>180</v>
      </c>
      <c r="I109" s="3"/>
      <c r="J109" s="3"/>
      <c r="K109" s="3"/>
      <c r="L109" s="3"/>
    </row>
    <row r="110" spans="1:12" ht="26.25">
      <c r="A110" s="21">
        <v>97</v>
      </c>
      <c r="B110" s="58" t="s">
        <v>46</v>
      </c>
      <c r="C110" s="31" t="s">
        <v>47</v>
      </c>
      <c r="D110" s="45">
        <v>3</v>
      </c>
      <c r="E110" s="32">
        <f>+F110/D110</f>
        <v>68</v>
      </c>
      <c r="F110" s="29">
        <v>204</v>
      </c>
      <c r="G110" s="30">
        <f t="shared" si="6"/>
        <v>102</v>
      </c>
      <c r="H110" s="8">
        <f t="shared" si="9"/>
        <v>102</v>
      </c>
      <c r="I110" s="3"/>
      <c r="J110" s="3"/>
      <c r="K110" s="3"/>
      <c r="L110" s="3"/>
    </row>
    <row r="111" spans="1:12" ht="26.25">
      <c r="A111" s="21">
        <v>98</v>
      </c>
      <c r="B111" s="58" t="s">
        <v>48</v>
      </c>
      <c r="C111" s="31" t="s">
        <v>260</v>
      </c>
      <c r="D111" s="45">
        <v>2</v>
      </c>
      <c r="E111" s="32">
        <f t="shared" si="8"/>
        <v>16</v>
      </c>
      <c r="F111" s="29">
        <v>32</v>
      </c>
      <c r="G111" s="30">
        <f t="shared" si="6"/>
        <v>16</v>
      </c>
      <c r="H111" s="8">
        <f>+F111-G111</f>
        <v>16</v>
      </c>
      <c r="I111" s="3"/>
      <c r="J111" s="3"/>
      <c r="K111" s="3"/>
      <c r="L111" s="3"/>
    </row>
    <row r="112" spans="1:12" ht="26.25">
      <c r="A112" s="21">
        <v>99</v>
      </c>
      <c r="B112" s="58" t="s">
        <v>202</v>
      </c>
      <c r="C112" s="31" t="s">
        <v>49</v>
      </c>
      <c r="D112" s="45">
        <v>2</v>
      </c>
      <c r="E112" s="32">
        <f t="shared" si="8"/>
        <v>20</v>
      </c>
      <c r="F112" s="29">
        <v>40</v>
      </c>
      <c r="G112" s="30">
        <f t="shared" si="6"/>
        <v>20</v>
      </c>
      <c r="H112" s="8">
        <f t="shared" si="9"/>
        <v>20</v>
      </c>
      <c r="I112" s="3"/>
      <c r="J112" s="3"/>
      <c r="K112" s="3"/>
      <c r="L112" s="3"/>
    </row>
    <row r="113" spans="1:12" ht="26.25">
      <c r="A113" s="21">
        <v>100</v>
      </c>
      <c r="B113" s="58" t="s">
        <v>203</v>
      </c>
      <c r="C113" s="31" t="s">
        <v>50</v>
      </c>
      <c r="D113" s="45">
        <v>4</v>
      </c>
      <c r="E113" s="32">
        <f t="shared" si="8"/>
        <v>20</v>
      </c>
      <c r="F113" s="29">
        <v>80</v>
      </c>
      <c r="G113" s="30">
        <f t="shared" si="6"/>
        <v>40</v>
      </c>
      <c r="H113" s="8">
        <f t="shared" si="9"/>
        <v>40</v>
      </c>
      <c r="I113" s="3"/>
      <c r="J113" s="3"/>
      <c r="K113" s="3"/>
      <c r="L113" s="3"/>
    </row>
    <row r="114" spans="1:12" ht="26.25">
      <c r="A114" s="21">
        <v>101</v>
      </c>
      <c r="B114" s="58" t="s">
        <v>51</v>
      </c>
      <c r="C114" s="31" t="s">
        <v>244</v>
      </c>
      <c r="D114" s="45">
        <v>2</v>
      </c>
      <c r="E114" s="32">
        <f t="shared" si="8"/>
        <v>21</v>
      </c>
      <c r="F114" s="29">
        <v>42</v>
      </c>
      <c r="G114" s="30">
        <f t="shared" si="6"/>
        <v>21</v>
      </c>
      <c r="H114" s="8">
        <f t="shared" si="9"/>
        <v>21</v>
      </c>
      <c r="I114" s="3"/>
      <c r="J114" s="3"/>
      <c r="K114" s="3"/>
      <c r="L114" s="3"/>
    </row>
    <row r="115" spans="1:12" ht="26.25">
      <c r="A115" s="21">
        <v>102</v>
      </c>
      <c r="B115" s="58" t="s">
        <v>52</v>
      </c>
      <c r="C115" s="31" t="s">
        <v>53</v>
      </c>
      <c r="D115" s="45">
        <v>4</v>
      </c>
      <c r="E115" s="32">
        <f t="shared" si="8"/>
        <v>48</v>
      </c>
      <c r="F115" s="29">
        <v>192</v>
      </c>
      <c r="G115" s="30">
        <f t="shared" si="6"/>
        <v>96</v>
      </c>
      <c r="H115" s="8">
        <f t="shared" si="9"/>
        <v>96</v>
      </c>
      <c r="I115" s="3"/>
      <c r="J115" s="3"/>
      <c r="K115" s="3"/>
      <c r="L115" s="3"/>
    </row>
    <row r="116" spans="1:12" ht="15.75">
      <c r="A116" s="21">
        <v>103</v>
      </c>
      <c r="B116" s="58" t="s">
        <v>54</v>
      </c>
      <c r="C116" s="31">
        <v>1136051</v>
      </c>
      <c r="D116" s="45">
        <v>1</v>
      </c>
      <c r="E116" s="32">
        <v>110</v>
      </c>
      <c r="F116" s="29">
        <v>110</v>
      </c>
      <c r="G116" s="30">
        <f t="shared" si="6"/>
        <v>55</v>
      </c>
      <c r="H116" s="8">
        <f t="shared" si="9"/>
        <v>55</v>
      </c>
      <c r="I116" s="3"/>
      <c r="J116" s="3"/>
      <c r="K116" s="3"/>
      <c r="L116" s="3"/>
    </row>
    <row r="117" spans="1:12" ht="15.75">
      <c r="A117" s="21">
        <v>104</v>
      </c>
      <c r="B117" s="58" t="s">
        <v>55</v>
      </c>
      <c r="C117" s="31">
        <v>1136256</v>
      </c>
      <c r="D117" s="45">
        <v>1</v>
      </c>
      <c r="E117" s="32">
        <v>250</v>
      </c>
      <c r="F117" s="29">
        <v>250</v>
      </c>
      <c r="G117" s="30">
        <f t="shared" si="6"/>
        <v>125</v>
      </c>
      <c r="H117" s="8">
        <f t="shared" si="9"/>
        <v>125</v>
      </c>
      <c r="I117" s="3"/>
      <c r="J117" s="3"/>
      <c r="K117" s="3"/>
      <c r="L117" s="3"/>
    </row>
    <row r="118" spans="1:12" ht="15.75">
      <c r="A118" s="21">
        <v>105</v>
      </c>
      <c r="B118" s="58" t="s">
        <v>56</v>
      </c>
      <c r="C118" s="31">
        <v>1136052</v>
      </c>
      <c r="D118" s="45">
        <v>1</v>
      </c>
      <c r="E118" s="32">
        <v>40</v>
      </c>
      <c r="F118" s="29">
        <v>40</v>
      </c>
      <c r="G118" s="30">
        <f t="shared" si="6"/>
        <v>20</v>
      </c>
      <c r="H118" s="8">
        <f t="shared" si="9"/>
        <v>20</v>
      </c>
      <c r="I118" s="3"/>
      <c r="J118" s="3"/>
      <c r="K118" s="3"/>
      <c r="L118" s="3"/>
    </row>
    <row r="119" spans="1:12" ht="15.75">
      <c r="A119" s="21">
        <v>106</v>
      </c>
      <c r="B119" s="58" t="s">
        <v>57</v>
      </c>
      <c r="C119" s="31">
        <v>1136053</v>
      </c>
      <c r="D119" s="45">
        <v>1</v>
      </c>
      <c r="E119" s="32">
        <v>18</v>
      </c>
      <c r="F119" s="29">
        <v>18</v>
      </c>
      <c r="G119" s="30">
        <f t="shared" si="6"/>
        <v>9</v>
      </c>
      <c r="H119" s="8">
        <f t="shared" si="9"/>
        <v>9</v>
      </c>
      <c r="I119" s="3"/>
      <c r="J119" s="3"/>
      <c r="K119" s="3"/>
      <c r="L119" s="3"/>
    </row>
    <row r="120" spans="1:12" ht="26.25">
      <c r="A120" s="21">
        <v>107</v>
      </c>
      <c r="B120" s="58" t="s">
        <v>58</v>
      </c>
      <c r="C120" s="31" t="s">
        <v>59</v>
      </c>
      <c r="D120" s="45">
        <v>2</v>
      </c>
      <c r="E120" s="32">
        <v>6</v>
      </c>
      <c r="F120" s="29">
        <v>12</v>
      </c>
      <c r="G120" s="30">
        <f t="shared" si="6"/>
        <v>6</v>
      </c>
      <c r="H120" s="8">
        <f t="shared" si="9"/>
        <v>6</v>
      </c>
      <c r="I120" s="3"/>
      <c r="J120" s="3"/>
      <c r="K120" s="3"/>
      <c r="L120" s="3"/>
    </row>
    <row r="121" spans="1:12" ht="15.75">
      <c r="A121" s="21">
        <v>108</v>
      </c>
      <c r="B121" s="58" t="s">
        <v>204</v>
      </c>
      <c r="C121" s="31">
        <v>1136128</v>
      </c>
      <c r="D121" s="45">
        <v>1</v>
      </c>
      <c r="E121" s="32">
        <v>60</v>
      </c>
      <c r="F121" s="29">
        <v>60</v>
      </c>
      <c r="G121" s="30">
        <f t="shared" si="6"/>
        <v>30</v>
      </c>
      <c r="H121" s="8">
        <f t="shared" si="9"/>
        <v>30</v>
      </c>
      <c r="I121" s="3"/>
      <c r="J121" s="3"/>
      <c r="K121" s="3"/>
      <c r="L121" s="3"/>
    </row>
    <row r="122" spans="1:12" ht="15.75">
      <c r="A122" s="21">
        <v>109</v>
      </c>
      <c r="B122" s="58" t="s">
        <v>207</v>
      </c>
      <c r="C122" s="31">
        <v>1136313</v>
      </c>
      <c r="D122" s="45">
        <v>1</v>
      </c>
      <c r="E122" s="32">
        <v>35</v>
      </c>
      <c r="F122" s="29">
        <v>35</v>
      </c>
      <c r="G122" s="30">
        <v>18</v>
      </c>
      <c r="H122" s="8">
        <f t="shared" si="9"/>
        <v>17</v>
      </c>
      <c r="I122" s="3"/>
      <c r="J122" s="3"/>
      <c r="K122" s="3"/>
      <c r="L122" s="3"/>
    </row>
    <row r="123" spans="1:12" ht="26.25">
      <c r="A123" s="21">
        <v>110</v>
      </c>
      <c r="B123" s="58" t="s">
        <v>206</v>
      </c>
      <c r="C123" s="31" t="s">
        <v>60</v>
      </c>
      <c r="D123" s="45">
        <v>5</v>
      </c>
      <c r="E123" s="32">
        <v>33</v>
      </c>
      <c r="F123" s="29">
        <v>165</v>
      </c>
      <c r="G123" s="30">
        <v>82</v>
      </c>
      <c r="H123" s="8">
        <f>+F123-G123</f>
        <v>83</v>
      </c>
      <c r="I123" s="3"/>
      <c r="J123" s="3"/>
      <c r="K123" s="3"/>
      <c r="L123" s="3"/>
    </row>
    <row r="124" spans="1:12" ht="15.75">
      <c r="A124" s="21">
        <v>111</v>
      </c>
      <c r="B124" s="58" t="s">
        <v>61</v>
      </c>
      <c r="C124" s="31">
        <v>1137207</v>
      </c>
      <c r="D124" s="45">
        <v>1</v>
      </c>
      <c r="E124" s="32">
        <v>765</v>
      </c>
      <c r="F124" s="29">
        <v>765</v>
      </c>
      <c r="G124" s="30">
        <v>382</v>
      </c>
      <c r="H124" s="8">
        <f t="shared" si="9"/>
        <v>383</v>
      </c>
      <c r="I124" s="3"/>
      <c r="J124" s="3"/>
      <c r="K124" s="3"/>
      <c r="L124" s="3"/>
    </row>
    <row r="125" spans="1:12" ht="15.75">
      <c r="A125" s="21">
        <v>112</v>
      </c>
      <c r="B125" s="58" t="s">
        <v>62</v>
      </c>
      <c r="C125" s="31">
        <v>1136327</v>
      </c>
      <c r="D125" s="45">
        <v>1</v>
      </c>
      <c r="E125" s="32">
        <v>237</v>
      </c>
      <c r="F125" s="29">
        <v>237</v>
      </c>
      <c r="G125" s="30">
        <v>119</v>
      </c>
      <c r="H125" s="8">
        <f t="shared" si="9"/>
        <v>118</v>
      </c>
      <c r="I125" s="3"/>
      <c r="J125" s="3"/>
      <c r="K125" s="3"/>
      <c r="L125" s="3"/>
    </row>
    <row r="126" spans="1:12" ht="15.75">
      <c r="A126" s="21">
        <v>113</v>
      </c>
      <c r="B126" s="58" t="s">
        <v>205</v>
      </c>
      <c r="C126" s="31">
        <v>1136270</v>
      </c>
      <c r="D126" s="45">
        <v>1</v>
      </c>
      <c r="E126" s="32">
        <v>473</v>
      </c>
      <c r="F126" s="29">
        <v>473</v>
      </c>
      <c r="G126" s="30">
        <v>236</v>
      </c>
      <c r="H126" s="8">
        <f>+F126-G126</f>
        <v>237</v>
      </c>
      <c r="I126" s="3"/>
      <c r="J126" s="3"/>
      <c r="K126" s="3"/>
      <c r="L126" s="3"/>
    </row>
    <row r="127" spans="1:12" ht="15.75">
      <c r="A127" s="21">
        <v>114</v>
      </c>
      <c r="B127" s="58" t="s">
        <v>63</v>
      </c>
      <c r="C127" s="31">
        <v>1137286</v>
      </c>
      <c r="D127" s="45">
        <v>1</v>
      </c>
      <c r="E127" s="32">
        <v>596</v>
      </c>
      <c r="F127" s="29">
        <v>596</v>
      </c>
      <c r="G127" s="30">
        <f t="shared" si="6"/>
        <v>298</v>
      </c>
      <c r="H127" s="8">
        <f t="shared" si="9"/>
        <v>298</v>
      </c>
      <c r="I127" s="3"/>
      <c r="J127" s="3"/>
      <c r="K127" s="3"/>
      <c r="L127" s="3"/>
    </row>
    <row r="128" spans="1:12" ht="15.75">
      <c r="A128" s="21">
        <v>115</v>
      </c>
      <c r="B128" s="58" t="s">
        <v>208</v>
      </c>
      <c r="C128" s="31">
        <v>1136289</v>
      </c>
      <c r="D128" s="45">
        <v>1</v>
      </c>
      <c r="E128" s="32">
        <v>28</v>
      </c>
      <c r="F128" s="29">
        <v>28</v>
      </c>
      <c r="G128" s="30">
        <f t="shared" si="6"/>
        <v>14</v>
      </c>
      <c r="H128" s="8">
        <f t="shared" si="9"/>
        <v>14</v>
      </c>
      <c r="I128" s="3"/>
      <c r="J128" s="3"/>
      <c r="K128" s="3"/>
      <c r="L128" s="3"/>
    </row>
    <row r="129" spans="1:12" ht="15.75">
      <c r="A129" s="21">
        <v>116</v>
      </c>
      <c r="B129" s="58" t="s">
        <v>64</v>
      </c>
      <c r="C129" s="31">
        <v>1136141</v>
      </c>
      <c r="D129" s="45">
        <v>1</v>
      </c>
      <c r="E129" s="32">
        <v>270</v>
      </c>
      <c r="F129" s="29">
        <v>270</v>
      </c>
      <c r="G129" s="30">
        <f t="shared" si="6"/>
        <v>135</v>
      </c>
      <c r="H129" s="8">
        <f t="shared" si="9"/>
        <v>135</v>
      </c>
      <c r="I129" s="3"/>
      <c r="J129" s="3"/>
      <c r="K129" s="3"/>
      <c r="L129" s="3"/>
    </row>
    <row r="130" spans="1:12" ht="15.75">
      <c r="A130" s="21">
        <v>117</v>
      </c>
      <c r="B130" s="58" t="s">
        <v>213</v>
      </c>
      <c r="C130" s="31">
        <v>1137206</v>
      </c>
      <c r="D130" s="45">
        <v>1</v>
      </c>
      <c r="E130" s="32">
        <v>595</v>
      </c>
      <c r="F130" s="29">
        <v>595</v>
      </c>
      <c r="G130" s="30">
        <v>298</v>
      </c>
      <c r="H130" s="8">
        <f t="shared" si="9"/>
        <v>297</v>
      </c>
      <c r="I130" s="3"/>
      <c r="J130" s="3"/>
      <c r="K130" s="3"/>
      <c r="L130" s="3"/>
    </row>
    <row r="131" spans="1:12" ht="15.75">
      <c r="A131" s="21">
        <v>118</v>
      </c>
      <c r="B131" s="58" t="s">
        <v>214</v>
      </c>
      <c r="C131" s="31">
        <v>1136302</v>
      </c>
      <c r="D131" s="45">
        <v>1</v>
      </c>
      <c r="E131" s="32">
        <v>131</v>
      </c>
      <c r="F131" s="29">
        <v>131</v>
      </c>
      <c r="G131" s="30">
        <v>66</v>
      </c>
      <c r="H131" s="8">
        <f t="shared" si="9"/>
        <v>65</v>
      </c>
      <c r="I131" s="3"/>
      <c r="J131" s="3"/>
      <c r="K131" s="3"/>
      <c r="L131" s="3"/>
    </row>
    <row r="132" spans="1:12" ht="15.75">
      <c r="A132" s="21">
        <v>119</v>
      </c>
      <c r="B132" s="58" t="s">
        <v>209</v>
      </c>
      <c r="C132" s="31">
        <v>1136263</v>
      </c>
      <c r="D132" s="31">
        <v>1</v>
      </c>
      <c r="E132" s="33">
        <v>490</v>
      </c>
      <c r="F132" s="29">
        <v>490</v>
      </c>
      <c r="G132" s="30">
        <f t="shared" si="6"/>
        <v>245</v>
      </c>
      <c r="H132" s="8">
        <f t="shared" si="9"/>
        <v>245</v>
      </c>
      <c r="I132" s="3"/>
      <c r="J132" s="3"/>
      <c r="K132" s="3"/>
      <c r="L132" s="3"/>
    </row>
    <row r="133" spans="1:12" ht="26.25">
      <c r="A133" s="21">
        <v>120</v>
      </c>
      <c r="B133" s="58" t="s">
        <v>65</v>
      </c>
      <c r="C133" s="31" t="s">
        <v>66</v>
      </c>
      <c r="D133" s="45">
        <v>4</v>
      </c>
      <c r="E133" s="32">
        <v>10</v>
      </c>
      <c r="F133" s="29">
        <v>40</v>
      </c>
      <c r="G133" s="30">
        <f t="shared" si="6"/>
        <v>20</v>
      </c>
      <c r="H133" s="8">
        <f t="shared" si="9"/>
        <v>20</v>
      </c>
      <c r="I133" s="3"/>
      <c r="J133" s="3"/>
      <c r="K133" s="3"/>
      <c r="L133" s="3"/>
    </row>
    <row r="134" spans="1:12" ht="15.75">
      <c r="A134" s="21">
        <v>121</v>
      </c>
      <c r="B134" s="58" t="s">
        <v>67</v>
      </c>
      <c r="C134" s="31">
        <v>1136326</v>
      </c>
      <c r="D134" s="45">
        <v>1</v>
      </c>
      <c r="E134" s="32">
        <v>16</v>
      </c>
      <c r="F134" s="29">
        <v>16</v>
      </c>
      <c r="G134" s="30">
        <f t="shared" si="6"/>
        <v>8</v>
      </c>
      <c r="H134" s="8">
        <f t="shared" si="9"/>
        <v>8</v>
      </c>
      <c r="I134" s="3"/>
      <c r="J134" s="3"/>
      <c r="K134" s="3"/>
      <c r="L134" s="3"/>
    </row>
    <row r="135" spans="1:12" ht="15.75">
      <c r="A135" s="21">
        <v>122</v>
      </c>
      <c r="B135" s="58" t="s">
        <v>68</v>
      </c>
      <c r="C135" s="31">
        <v>1136325</v>
      </c>
      <c r="D135" s="45">
        <v>1</v>
      </c>
      <c r="E135" s="32">
        <v>22</v>
      </c>
      <c r="F135" s="29">
        <v>22</v>
      </c>
      <c r="G135" s="30">
        <f t="shared" si="6"/>
        <v>11</v>
      </c>
      <c r="H135" s="8">
        <f t="shared" si="9"/>
        <v>11</v>
      </c>
      <c r="I135" s="3"/>
      <c r="J135" s="3"/>
      <c r="K135" s="3"/>
      <c r="L135" s="3"/>
    </row>
    <row r="136" spans="1:12" ht="26.25">
      <c r="A136" s="21">
        <v>123</v>
      </c>
      <c r="B136" s="58" t="s">
        <v>210</v>
      </c>
      <c r="C136" s="31" t="s">
        <v>69</v>
      </c>
      <c r="D136" s="45">
        <v>2</v>
      </c>
      <c r="E136" s="32">
        <v>23</v>
      </c>
      <c r="F136" s="29">
        <v>46</v>
      </c>
      <c r="G136" s="30">
        <f t="shared" si="6"/>
        <v>23</v>
      </c>
      <c r="H136" s="8">
        <f t="shared" si="9"/>
        <v>23</v>
      </c>
      <c r="I136" s="3"/>
      <c r="J136" s="3"/>
      <c r="K136" s="3"/>
      <c r="L136" s="3"/>
    </row>
    <row r="137" spans="1:12" ht="15.75">
      <c r="A137" s="21">
        <v>124</v>
      </c>
      <c r="B137" s="58" t="s">
        <v>70</v>
      </c>
      <c r="C137" s="31">
        <v>1136312</v>
      </c>
      <c r="D137" s="45">
        <v>1</v>
      </c>
      <c r="E137" s="32">
        <v>14</v>
      </c>
      <c r="F137" s="29">
        <v>14</v>
      </c>
      <c r="G137" s="30">
        <f t="shared" si="6"/>
        <v>7</v>
      </c>
      <c r="H137" s="8">
        <f t="shared" si="9"/>
        <v>7</v>
      </c>
      <c r="I137" s="3"/>
      <c r="J137" s="3"/>
      <c r="K137" s="3"/>
      <c r="L137" s="3"/>
    </row>
    <row r="138" spans="1:12" ht="15.75">
      <c r="A138" s="21">
        <v>125</v>
      </c>
      <c r="B138" s="58" t="s">
        <v>211</v>
      </c>
      <c r="C138" s="31">
        <v>1136060</v>
      </c>
      <c r="D138" s="45">
        <v>1</v>
      </c>
      <c r="E138" s="32">
        <v>6</v>
      </c>
      <c r="F138" s="29">
        <v>6</v>
      </c>
      <c r="G138" s="30">
        <f t="shared" si="6"/>
        <v>3</v>
      </c>
      <c r="H138" s="8">
        <f>+F138-G138</f>
        <v>3</v>
      </c>
      <c r="I138" s="3"/>
      <c r="J138" s="3"/>
      <c r="K138" s="3"/>
      <c r="L138" s="3"/>
    </row>
    <row r="139" spans="1:12" ht="15.75">
      <c r="A139" s="21">
        <v>126</v>
      </c>
      <c r="B139" s="58" t="s">
        <v>212</v>
      </c>
      <c r="C139" s="31">
        <v>1136301</v>
      </c>
      <c r="D139" s="45">
        <v>1</v>
      </c>
      <c r="E139" s="32">
        <v>267</v>
      </c>
      <c r="F139" s="29">
        <v>267</v>
      </c>
      <c r="G139" s="30">
        <v>134</v>
      </c>
      <c r="H139" s="8">
        <f t="shared" si="9"/>
        <v>133</v>
      </c>
      <c r="I139" s="3"/>
      <c r="J139" s="3"/>
      <c r="K139" s="3"/>
      <c r="L139" s="3"/>
    </row>
    <row r="140" spans="1:12" ht="26.25">
      <c r="A140" s="21">
        <v>127</v>
      </c>
      <c r="B140" s="58" t="s">
        <v>71</v>
      </c>
      <c r="C140" s="31" t="s">
        <v>72</v>
      </c>
      <c r="D140" s="45">
        <v>3</v>
      </c>
      <c r="E140" s="32">
        <v>16</v>
      </c>
      <c r="F140" s="29">
        <v>48</v>
      </c>
      <c r="G140" s="30">
        <f t="shared" si="6"/>
        <v>24</v>
      </c>
      <c r="H140" s="8">
        <f t="shared" si="9"/>
        <v>24</v>
      </c>
      <c r="I140" s="3"/>
      <c r="J140" s="3"/>
      <c r="K140" s="3"/>
      <c r="L140" s="3"/>
    </row>
    <row r="141" spans="1:12" ht="15.75">
      <c r="A141" s="21">
        <v>128</v>
      </c>
      <c r="B141" s="58" t="s">
        <v>73</v>
      </c>
      <c r="C141" s="31">
        <v>1137282</v>
      </c>
      <c r="D141" s="45">
        <v>1</v>
      </c>
      <c r="E141" s="32">
        <v>533</v>
      </c>
      <c r="F141" s="29">
        <v>533</v>
      </c>
      <c r="G141" s="30">
        <v>266</v>
      </c>
      <c r="H141" s="8">
        <f t="shared" si="9"/>
        <v>267</v>
      </c>
      <c r="I141" s="3"/>
      <c r="J141" s="3"/>
      <c r="K141" s="3"/>
      <c r="L141" s="3"/>
    </row>
    <row r="142" spans="1:12" ht="15.75">
      <c r="A142" s="21">
        <v>129</v>
      </c>
      <c r="B142" s="58" t="s">
        <v>73</v>
      </c>
      <c r="C142" s="31">
        <v>1137283</v>
      </c>
      <c r="D142" s="45">
        <v>1</v>
      </c>
      <c r="E142" s="32">
        <v>533</v>
      </c>
      <c r="F142" s="29">
        <v>533</v>
      </c>
      <c r="G142" s="30">
        <v>267</v>
      </c>
      <c r="H142" s="8">
        <f t="shared" si="9"/>
        <v>266</v>
      </c>
      <c r="I142" s="3"/>
      <c r="J142" s="3"/>
      <c r="K142" s="3"/>
      <c r="L142" s="3"/>
    </row>
    <row r="143" spans="1:12" ht="15.75">
      <c r="A143" s="21">
        <v>130</v>
      </c>
      <c r="B143" s="58" t="s">
        <v>74</v>
      </c>
      <c r="C143" s="31">
        <v>1137210</v>
      </c>
      <c r="D143" s="45">
        <v>1</v>
      </c>
      <c r="E143" s="32">
        <v>766</v>
      </c>
      <c r="F143" s="29">
        <v>766</v>
      </c>
      <c r="G143" s="30">
        <f t="shared" si="6"/>
        <v>383</v>
      </c>
      <c r="H143" s="8">
        <f t="shared" si="9"/>
        <v>383</v>
      </c>
      <c r="I143" s="3"/>
      <c r="J143" s="3"/>
      <c r="K143" s="3"/>
      <c r="L143" s="3"/>
    </row>
    <row r="144" spans="1:12" ht="26.25">
      <c r="A144" s="21">
        <v>131</v>
      </c>
      <c r="B144" s="58" t="s">
        <v>75</v>
      </c>
      <c r="C144" s="31" t="s">
        <v>76</v>
      </c>
      <c r="D144" s="45">
        <v>2</v>
      </c>
      <c r="E144" s="32">
        <f>+F144/D144</f>
        <v>541</v>
      </c>
      <c r="F144" s="29">
        <v>1082</v>
      </c>
      <c r="G144" s="30">
        <f t="shared" si="6"/>
        <v>541</v>
      </c>
      <c r="H144" s="8">
        <f>+F144-G144</f>
        <v>541</v>
      </c>
      <c r="I144" s="3"/>
      <c r="J144" s="3"/>
      <c r="K144" s="3"/>
      <c r="L144" s="3"/>
    </row>
    <row r="145" spans="1:12" ht="26.25">
      <c r="A145" s="21">
        <v>132</v>
      </c>
      <c r="B145" s="58" t="s">
        <v>77</v>
      </c>
      <c r="C145" s="31" t="s">
        <v>78</v>
      </c>
      <c r="D145" s="45">
        <v>2</v>
      </c>
      <c r="E145" s="32">
        <f>+F145/D145</f>
        <v>95</v>
      </c>
      <c r="F145" s="29">
        <v>190</v>
      </c>
      <c r="G145" s="30">
        <f t="shared" si="6"/>
        <v>95</v>
      </c>
      <c r="H145" s="8">
        <f t="shared" si="9"/>
        <v>95</v>
      </c>
      <c r="I145" s="3"/>
      <c r="J145" s="3"/>
      <c r="K145" s="3"/>
      <c r="L145" s="3"/>
    </row>
    <row r="146" spans="1:12" ht="26.25">
      <c r="A146" s="21">
        <v>133</v>
      </c>
      <c r="B146" s="58" t="s">
        <v>223</v>
      </c>
      <c r="C146" s="31" t="s">
        <v>79</v>
      </c>
      <c r="D146" s="45">
        <v>6</v>
      </c>
      <c r="E146" s="32">
        <f>+F146/D146</f>
        <v>42</v>
      </c>
      <c r="F146" s="29">
        <v>252</v>
      </c>
      <c r="G146" s="30">
        <f aca="true" t="shared" si="10" ref="G146:G208">+F146/2</f>
        <v>126</v>
      </c>
      <c r="H146" s="8">
        <f t="shared" si="9"/>
        <v>126</v>
      </c>
      <c r="I146" s="3"/>
      <c r="J146" s="3"/>
      <c r="K146" s="3"/>
      <c r="L146" s="3"/>
    </row>
    <row r="147" spans="1:12" ht="26.25">
      <c r="A147" s="21">
        <v>134</v>
      </c>
      <c r="B147" s="58" t="s">
        <v>77</v>
      </c>
      <c r="C147" s="31" t="s">
        <v>80</v>
      </c>
      <c r="D147" s="45">
        <v>2</v>
      </c>
      <c r="E147" s="32">
        <f>+F147/D147</f>
        <v>45</v>
      </c>
      <c r="F147" s="29">
        <v>90</v>
      </c>
      <c r="G147" s="30">
        <f t="shared" si="10"/>
        <v>45</v>
      </c>
      <c r="H147" s="8">
        <f t="shared" si="9"/>
        <v>45</v>
      </c>
      <c r="I147" s="3"/>
      <c r="J147" s="3"/>
      <c r="K147" s="3"/>
      <c r="L147" s="3"/>
    </row>
    <row r="148" spans="1:12" ht="26.25">
      <c r="A148" s="21">
        <v>135</v>
      </c>
      <c r="B148" s="58" t="s">
        <v>81</v>
      </c>
      <c r="C148" s="31" t="s">
        <v>82</v>
      </c>
      <c r="D148" s="45">
        <v>5</v>
      </c>
      <c r="E148" s="32">
        <f>+F148/D148</f>
        <v>38</v>
      </c>
      <c r="F148" s="29">
        <v>190</v>
      </c>
      <c r="G148" s="30">
        <f t="shared" si="10"/>
        <v>95</v>
      </c>
      <c r="H148" s="8">
        <f t="shared" si="9"/>
        <v>95</v>
      </c>
      <c r="I148" s="3"/>
      <c r="J148" s="3"/>
      <c r="K148" s="3"/>
      <c r="L148" s="3"/>
    </row>
    <row r="149" spans="1:12" ht="15.75">
      <c r="A149" s="21">
        <v>136</v>
      </c>
      <c r="B149" s="58" t="s">
        <v>83</v>
      </c>
      <c r="C149" s="31">
        <v>1136303</v>
      </c>
      <c r="D149" s="45">
        <v>1</v>
      </c>
      <c r="E149" s="32">
        <v>166</v>
      </c>
      <c r="F149" s="29">
        <v>166</v>
      </c>
      <c r="G149" s="30">
        <f t="shared" si="10"/>
        <v>83</v>
      </c>
      <c r="H149" s="8">
        <f t="shared" si="9"/>
        <v>83</v>
      </c>
      <c r="I149" s="3"/>
      <c r="J149" s="3"/>
      <c r="K149" s="3"/>
      <c r="L149" s="3"/>
    </row>
    <row r="150" spans="1:12" ht="15.75">
      <c r="A150" s="21">
        <v>137</v>
      </c>
      <c r="B150" s="58" t="s">
        <v>84</v>
      </c>
      <c r="C150" s="31">
        <v>1136178</v>
      </c>
      <c r="D150" s="45">
        <v>1</v>
      </c>
      <c r="E150" s="32">
        <v>160</v>
      </c>
      <c r="F150" s="29">
        <v>160</v>
      </c>
      <c r="G150" s="30">
        <f t="shared" si="10"/>
        <v>80</v>
      </c>
      <c r="H150" s="8">
        <f t="shared" si="9"/>
        <v>80</v>
      </c>
      <c r="I150" s="3"/>
      <c r="J150" s="3"/>
      <c r="K150" s="3"/>
      <c r="L150" s="3"/>
    </row>
    <row r="151" spans="1:12" ht="26.25">
      <c r="A151" s="21">
        <v>138</v>
      </c>
      <c r="B151" s="58" t="s">
        <v>85</v>
      </c>
      <c r="C151" s="31" t="s">
        <v>86</v>
      </c>
      <c r="D151" s="45">
        <v>2</v>
      </c>
      <c r="E151" s="32">
        <v>215</v>
      </c>
      <c r="F151" s="29">
        <v>430</v>
      </c>
      <c r="G151" s="30">
        <f t="shared" si="10"/>
        <v>215</v>
      </c>
      <c r="H151" s="8">
        <f t="shared" si="9"/>
        <v>215</v>
      </c>
      <c r="I151" s="3"/>
      <c r="J151" s="3"/>
      <c r="K151" s="3"/>
      <c r="L151" s="3"/>
    </row>
    <row r="152" spans="1:12" ht="15.75">
      <c r="A152" s="21">
        <v>139</v>
      </c>
      <c r="B152" s="58" t="s">
        <v>87</v>
      </c>
      <c r="C152" s="31">
        <v>1136248</v>
      </c>
      <c r="D152" s="45">
        <v>1</v>
      </c>
      <c r="E152" s="32">
        <v>500</v>
      </c>
      <c r="F152" s="29">
        <v>500</v>
      </c>
      <c r="G152" s="30">
        <f t="shared" si="10"/>
        <v>250</v>
      </c>
      <c r="H152" s="8">
        <f t="shared" si="9"/>
        <v>250</v>
      </c>
      <c r="I152" s="3"/>
      <c r="J152" s="3"/>
      <c r="K152" s="3"/>
      <c r="L152" s="3"/>
    </row>
    <row r="153" spans="1:12" ht="26.25">
      <c r="A153" s="21">
        <v>140</v>
      </c>
      <c r="B153" s="58" t="s">
        <v>220</v>
      </c>
      <c r="C153" s="31" t="s">
        <v>245</v>
      </c>
      <c r="D153" s="45">
        <v>2</v>
      </c>
      <c r="E153" s="32">
        <v>150</v>
      </c>
      <c r="F153" s="29">
        <v>300</v>
      </c>
      <c r="G153" s="30">
        <f t="shared" si="10"/>
        <v>150</v>
      </c>
      <c r="H153" s="8">
        <f t="shared" si="9"/>
        <v>150</v>
      </c>
      <c r="I153" s="3"/>
      <c r="J153" s="3"/>
      <c r="K153" s="3"/>
      <c r="L153" s="3"/>
    </row>
    <row r="154" spans="1:12" ht="16.5" customHeight="1">
      <c r="A154" s="21">
        <v>141</v>
      </c>
      <c r="B154" s="58" t="s">
        <v>220</v>
      </c>
      <c r="C154" s="31">
        <v>1136163</v>
      </c>
      <c r="D154" s="45">
        <v>1</v>
      </c>
      <c r="E154" s="32">
        <v>180</v>
      </c>
      <c r="F154" s="29">
        <v>180</v>
      </c>
      <c r="G154" s="30">
        <f t="shared" si="10"/>
        <v>90</v>
      </c>
      <c r="H154" s="8">
        <f>+F154-G154</f>
        <v>90</v>
      </c>
      <c r="I154" s="3"/>
      <c r="J154" s="3"/>
      <c r="K154" s="3"/>
      <c r="L154" s="3"/>
    </row>
    <row r="155" spans="1:12" ht="26.25">
      <c r="A155" s="21">
        <v>142</v>
      </c>
      <c r="B155" s="58" t="s">
        <v>219</v>
      </c>
      <c r="C155" s="31" t="s">
        <v>88</v>
      </c>
      <c r="D155" s="45">
        <v>2</v>
      </c>
      <c r="E155" s="32">
        <v>155</v>
      </c>
      <c r="F155" s="29">
        <v>310</v>
      </c>
      <c r="G155" s="30">
        <f t="shared" si="10"/>
        <v>155</v>
      </c>
      <c r="H155" s="8">
        <f>+F155-G155</f>
        <v>155</v>
      </c>
      <c r="I155" s="3"/>
      <c r="J155" s="3"/>
      <c r="K155" s="3"/>
      <c r="L155" s="3"/>
    </row>
    <row r="156" spans="1:12" ht="22.5" customHeight="1">
      <c r="A156" s="21">
        <v>143</v>
      </c>
      <c r="B156" s="58" t="s">
        <v>221</v>
      </c>
      <c r="C156" s="31">
        <v>1136166</v>
      </c>
      <c r="D156" s="45">
        <v>1</v>
      </c>
      <c r="E156" s="32">
        <v>200</v>
      </c>
      <c r="F156" s="29">
        <v>200</v>
      </c>
      <c r="G156" s="30">
        <f t="shared" si="10"/>
        <v>100</v>
      </c>
      <c r="H156" s="8">
        <f>+F156-G156</f>
        <v>100</v>
      </c>
      <c r="I156" s="3"/>
      <c r="J156" s="3"/>
      <c r="K156" s="3"/>
      <c r="L156" s="3"/>
    </row>
    <row r="157" spans="1:12" ht="15.75">
      <c r="A157" s="21">
        <v>144</v>
      </c>
      <c r="B157" s="58" t="s">
        <v>216</v>
      </c>
      <c r="C157" s="31">
        <v>1136023</v>
      </c>
      <c r="D157" s="45">
        <v>1</v>
      </c>
      <c r="E157" s="32">
        <v>216</v>
      </c>
      <c r="F157" s="29">
        <v>216</v>
      </c>
      <c r="G157" s="30">
        <f t="shared" si="10"/>
        <v>108</v>
      </c>
      <c r="H157" s="8">
        <f>+F157-G157</f>
        <v>108</v>
      </c>
      <c r="I157" s="3"/>
      <c r="J157" s="3"/>
      <c r="K157" s="3"/>
      <c r="L157" s="3"/>
    </row>
    <row r="158" spans="1:12" ht="26.25">
      <c r="A158" s="21">
        <v>145</v>
      </c>
      <c r="B158" s="58" t="s">
        <v>16</v>
      </c>
      <c r="C158" s="31" t="s">
        <v>89</v>
      </c>
      <c r="D158" s="45">
        <v>3</v>
      </c>
      <c r="E158" s="32">
        <v>20</v>
      </c>
      <c r="F158" s="29">
        <v>60</v>
      </c>
      <c r="G158" s="30">
        <f t="shared" si="10"/>
        <v>30</v>
      </c>
      <c r="H158" s="8">
        <f>+F158-G158</f>
        <v>30</v>
      </c>
      <c r="I158" s="3"/>
      <c r="J158" s="3"/>
      <c r="K158" s="3"/>
      <c r="L158" s="3"/>
    </row>
    <row r="159" spans="1:12" ht="15.75">
      <c r="A159" s="21">
        <v>146</v>
      </c>
      <c r="B159" s="58" t="s">
        <v>16</v>
      </c>
      <c r="C159" s="31">
        <v>1136177</v>
      </c>
      <c r="D159" s="45">
        <v>1</v>
      </c>
      <c r="E159" s="32">
        <v>10</v>
      </c>
      <c r="F159" s="29">
        <v>10</v>
      </c>
      <c r="G159" s="30">
        <f t="shared" si="10"/>
        <v>5</v>
      </c>
      <c r="H159" s="8">
        <f aca="true" t="shared" si="11" ref="H159:H174">+F159-G159</f>
        <v>5</v>
      </c>
      <c r="I159" s="3"/>
      <c r="J159" s="3"/>
      <c r="K159" s="3"/>
      <c r="L159" s="3"/>
    </row>
    <row r="160" spans="1:12" ht="15.75">
      <c r="A160" s="21">
        <v>147</v>
      </c>
      <c r="B160" s="58" t="s">
        <v>218</v>
      </c>
      <c r="C160" s="31">
        <v>1136024</v>
      </c>
      <c r="D160" s="45">
        <v>1</v>
      </c>
      <c r="E160" s="32">
        <v>333</v>
      </c>
      <c r="F160" s="29">
        <v>333</v>
      </c>
      <c r="G160" s="30">
        <v>166</v>
      </c>
      <c r="H160" s="8">
        <f t="shared" si="11"/>
        <v>167</v>
      </c>
      <c r="I160" s="3"/>
      <c r="J160" s="3"/>
      <c r="K160" s="3"/>
      <c r="L160" s="3"/>
    </row>
    <row r="161" spans="1:12" ht="15.75">
      <c r="A161" s="21">
        <v>148</v>
      </c>
      <c r="B161" s="58" t="s">
        <v>217</v>
      </c>
      <c r="C161" s="31">
        <v>1136300</v>
      </c>
      <c r="D161" s="45">
        <v>1</v>
      </c>
      <c r="E161" s="32">
        <v>518</v>
      </c>
      <c r="F161" s="29">
        <v>518</v>
      </c>
      <c r="G161" s="30">
        <f t="shared" si="10"/>
        <v>259</v>
      </c>
      <c r="H161" s="8">
        <f t="shared" si="11"/>
        <v>259</v>
      </c>
      <c r="I161" s="3"/>
      <c r="J161" s="3"/>
      <c r="K161" s="3"/>
      <c r="L161" s="3"/>
    </row>
    <row r="162" spans="1:12" ht="26.25">
      <c r="A162" s="21">
        <v>149</v>
      </c>
      <c r="B162" s="58" t="s">
        <v>90</v>
      </c>
      <c r="C162" s="31" t="s">
        <v>91</v>
      </c>
      <c r="D162" s="45">
        <v>3</v>
      </c>
      <c r="E162" s="32">
        <f>+F162/D162</f>
        <v>275</v>
      </c>
      <c r="F162" s="29">
        <v>825</v>
      </c>
      <c r="G162" s="30">
        <v>412</v>
      </c>
      <c r="H162" s="8">
        <f t="shared" si="11"/>
        <v>413</v>
      </c>
      <c r="I162" s="3"/>
      <c r="J162" s="3"/>
      <c r="K162" s="3"/>
      <c r="L162" s="3"/>
    </row>
    <row r="163" spans="1:12" ht="15.75">
      <c r="A163" s="21">
        <v>150</v>
      </c>
      <c r="B163" s="58" t="s">
        <v>92</v>
      </c>
      <c r="C163" s="31">
        <v>1136278</v>
      </c>
      <c r="D163" s="45">
        <v>10</v>
      </c>
      <c r="E163" s="32">
        <f aca="true" t="shared" si="12" ref="E163:E171">+F163/D163</f>
        <v>84</v>
      </c>
      <c r="F163" s="29">
        <v>840</v>
      </c>
      <c r="G163" s="30">
        <f t="shared" si="10"/>
        <v>420</v>
      </c>
      <c r="H163" s="8">
        <f t="shared" si="11"/>
        <v>420</v>
      </c>
      <c r="I163" s="3"/>
      <c r="J163" s="3"/>
      <c r="K163" s="3"/>
      <c r="L163" s="3"/>
    </row>
    <row r="164" spans="1:12" ht="26.25">
      <c r="A164" s="21">
        <v>151</v>
      </c>
      <c r="B164" s="58" t="s">
        <v>222</v>
      </c>
      <c r="C164" s="31" t="s">
        <v>93</v>
      </c>
      <c r="D164" s="45">
        <v>5</v>
      </c>
      <c r="E164" s="32">
        <f t="shared" si="12"/>
        <v>94</v>
      </c>
      <c r="F164" s="29">
        <v>470</v>
      </c>
      <c r="G164" s="30">
        <f t="shared" si="10"/>
        <v>235</v>
      </c>
      <c r="H164" s="8">
        <f t="shared" si="11"/>
        <v>235</v>
      </c>
      <c r="I164" s="3"/>
      <c r="J164" s="3"/>
      <c r="K164" s="3"/>
      <c r="L164" s="3"/>
    </row>
    <row r="165" spans="1:12" ht="26.25">
      <c r="A165" s="21">
        <v>152</v>
      </c>
      <c r="B165" s="58" t="s">
        <v>94</v>
      </c>
      <c r="C165" s="31" t="s">
        <v>261</v>
      </c>
      <c r="D165" s="45">
        <v>2</v>
      </c>
      <c r="E165" s="32">
        <f t="shared" si="12"/>
        <v>12</v>
      </c>
      <c r="F165" s="29">
        <v>24</v>
      </c>
      <c r="G165" s="30">
        <f t="shared" si="10"/>
        <v>12</v>
      </c>
      <c r="H165" s="8">
        <f t="shared" si="11"/>
        <v>12</v>
      </c>
      <c r="I165" s="3"/>
      <c r="J165" s="3"/>
      <c r="K165" s="3"/>
      <c r="L165" s="3"/>
    </row>
    <row r="166" spans="1:12" ht="55.5" customHeight="1">
      <c r="A166" s="21">
        <v>153</v>
      </c>
      <c r="B166" s="61" t="s">
        <v>94</v>
      </c>
      <c r="C166" s="61" t="s">
        <v>246</v>
      </c>
      <c r="D166" s="62">
        <v>6</v>
      </c>
      <c r="E166" s="63">
        <f t="shared" si="12"/>
        <v>14</v>
      </c>
      <c r="F166" s="64">
        <v>84</v>
      </c>
      <c r="G166" s="65">
        <f t="shared" si="10"/>
        <v>42</v>
      </c>
      <c r="H166" s="66">
        <f t="shared" si="11"/>
        <v>42</v>
      </c>
      <c r="I166" s="3"/>
      <c r="J166" s="3"/>
      <c r="K166" s="3"/>
      <c r="L166" s="3"/>
    </row>
    <row r="167" spans="1:12" ht="135" customHeight="1">
      <c r="A167" s="21">
        <v>154</v>
      </c>
      <c r="B167" s="61" t="s">
        <v>94</v>
      </c>
      <c r="C167" s="61" t="s">
        <v>258</v>
      </c>
      <c r="D167" s="62">
        <v>14</v>
      </c>
      <c r="E167" s="63">
        <f t="shared" si="12"/>
        <v>14</v>
      </c>
      <c r="F167" s="64">
        <v>196</v>
      </c>
      <c r="G167" s="65">
        <f t="shared" si="10"/>
        <v>98</v>
      </c>
      <c r="H167" s="66">
        <f t="shared" si="11"/>
        <v>98</v>
      </c>
      <c r="I167" s="3"/>
      <c r="J167" s="3"/>
      <c r="K167" s="3"/>
      <c r="L167" s="3"/>
    </row>
    <row r="168" spans="1:12" ht="26.25">
      <c r="A168" s="21">
        <v>155</v>
      </c>
      <c r="B168" s="58" t="s">
        <v>215</v>
      </c>
      <c r="C168" s="31" t="s">
        <v>95</v>
      </c>
      <c r="D168" s="45">
        <v>8</v>
      </c>
      <c r="E168" s="32">
        <f t="shared" si="12"/>
        <v>17</v>
      </c>
      <c r="F168" s="29">
        <v>136</v>
      </c>
      <c r="G168" s="30">
        <f t="shared" si="10"/>
        <v>68</v>
      </c>
      <c r="H168" s="8">
        <f t="shared" si="11"/>
        <v>68</v>
      </c>
      <c r="I168" s="3"/>
      <c r="J168" s="3"/>
      <c r="K168" s="3"/>
      <c r="L168" s="3"/>
    </row>
    <row r="169" spans="1:12" ht="51.75">
      <c r="A169" s="21">
        <v>156</v>
      </c>
      <c r="B169" s="58" t="s">
        <v>96</v>
      </c>
      <c r="C169" s="31" t="s">
        <v>262</v>
      </c>
      <c r="D169" s="45">
        <v>12</v>
      </c>
      <c r="E169" s="32">
        <f t="shared" si="12"/>
        <v>30</v>
      </c>
      <c r="F169" s="29">
        <v>360</v>
      </c>
      <c r="G169" s="30">
        <f t="shared" si="10"/>
        <v>180</v>
      </c>
      <c r="H169" s="8">
        <f t="shared" si="11"/>
        <v>180</v>
      </c>
      <c r="I169" s="3"/>
      <c r="J169" s="3"/>
      <c r="K169" s="3"/>
      <c r="L169" s="3"/>
    </row>
    <row r="170" spans="1:12" ht="35.25" customHeight="1">
      <c r="A170" s="21">
        <v>157</v>
      </c>
      <c r="B170" s="58" t="s">
        <v>97</v>
      </c>
      <c r="C170" s="31" t="s">
        <v>98</v>
      </c>
      <c r="D170" s="45">
        <v>8</v>
      </c>
      <c r="E170" s="32">
        <f t="shared" si="12"/>
        <v>13</v>
      </c>
      <c r="F170" s="29">
        <v>104</v>
      </c>
      <c r="G170" s="30">
        <f t="shared" si="10"/>
        <v>52</v>
      </c>
      <c r="H170" s="8">
        <f>+F170-G170</f>
        <v>52</v>
      </c>
      <c r="I170" s="3"/>
      <c r="J170" s="3"/>
      <c r="K170" s="3"/>
      <c r="L170" s="3"/>
    </row>
    <row r="171" spans="1:12" ht="26.25">
      <c r="A171" s="21">
        <v>158</v>
      </c>
      <c r="B171" s="58" t="s">
        <v>99</v>
      </c>
      <c r="C171" s="31" t="s">
        <v>100</v>
      </c>
      <c r="D171" s="45">
        <v>2</v>
      </c>
      <c r="E171" s="32">
        <f t="shared" si="12"/>
        <v>124</v>
      </c>
      <c r="F171" s="29">
        <v>248</v>
      </c>
      <c r="G171" s="30">
        <f t="shared" si="10"/>
        <v>124</v>
      </c>
      <c r="H171" s="8">
        <f t="shared" si="11"/>
        <v>124</v>
      </c>
      <c r="I171" s="3"/>
      <c r="J171" s="3"/>
      <c r="K171" s="3"/>
      <c r="L171" s="3"/>
    </row>
    <row r="172" spans="1:12" ht="15.75">
      <c r="A172" s="21">
        <v>159</v>
      </c>
      <c r="B172" s="58" t="s">
        <v>99</v>
      </c>
      <c r="C172" s="31">
        <v>1137181</v>
      </c>
      <c r="D172" s="45">
        <v>1</v>
      </c>
      <c r="E172" s="32">
        <v>19</v>
      </c>
      <c r="F172" s="29">
        <v>19</v>
      </c>
      <c r="G172" s="30">
        <f t="shared" si="10"/>
        <v>9.5</v>
      </c>
      <c r="H172" s="8">
        <f t="shared" si="11"/>
        <v>9.5</v>
      </c>
      <c r="I172" s="3"/>
      <c r="J172" s="3"/>
      <c r="K172" s="3"/>
      <c r="L172" s="3"/>
    </row>
    <row r="173" spans="1:12" ht="15.75">
      <c r="A173" s="21">
        <v>160</v>
      </c>
      <c r="B173" s="58" t="s">
        <v>99</v>
      </c>
      <c r="C173" s="31">
        <v>1137284</v>
      </c>
      <c r="D173" s="45">
        <v>1</v>
      </c>
      <c r="E173" s="32">
        <v>179</v>
      </c>
      <c r="F173" s="29">
        <v>179</v>
      </c>
      <c r="G173" s="30">
        <f t="shared" si="10"/>
        <v>89.5</v>
      </c>
      <c r="H173" s="8">
        <f t="shared" si="11"/>
        <v>89.5</v>
      </c>
      <c r="I173" s="3"/>
      <c r="J173" s="3"/>
      <c r="K173" s="3"/>
      <c r="L173" s="3"/>
    </row>
    <row r="174" spans="1:12" ht="15.75">
      <c r="A174" s="21">
        <v>161</v>
      </c>
      <c r="B174" s="58" t="s">
        <v>225</v>
      </c>
      <c r="C174" s="31">
        <v>1137208</v>
      </c>
      <c r="D174" s="45">
        <v>1</v>
      </c>
      <c r="E174" s="32">
        <v>137</v>
      </c>
      <c r="F174" s="29">
        <v>137</v>
      </c>
      <c r="G174" s="30">
        <f t="shared" si="10"/>
        <v>68.5</v>
      </c>
      <c r="H174" s="8">
        <f t="shared" si="11"/>
        <v>68.5</v>
      </c>
      <c r="I174" s="3"/>
      <c r="J174" s="3"/>
      <c r="K174" s="3"/>
      <c r="L174" s="3"/>
    </row>
    <row r="175" spans="1:12" ht="15.75">
      <c r="A175" s="21">
        <v>162</v>
      </c>
      <c r="B175" s="58" t="s">
        <v>101</v>
      </c>
      <c r="C175" s="31">
        <v>1137245</v>
      </c>
      <c r="D175" s="45">
        <v>1</v>
      </c>
      <c r="E175" s="32">
        <v>117</v>
      </c>
      <c r="F175" s="29">
        <v>117</v>
      </c>
      <c r="G175" s="30">
        <f t="shared" si="10"/>
        <v>58.5</v>
      </c>
      <c r="H175" s="8">
        <f>+F175-G175</f>
        <v>58.5</v>
      </c>
      <c r="I175" s="3"/>
      <c r="J175" s="3"/>
      <c r="K175" s="3"/>
      <c r="L175" s="3"/>
    </row>
    <row r="176" spans="1:12" ht="15.75">
      <c r="A176" s="21">
        <v>163</v>
      </c>
      <c r="B176" s="58" t="s">
        <v>102</v>
      </c>
      <c r="C176" s="31">
        <v>1137244</v>
      </c>
      <c r="D176" s="45">
        <v>1</v>
      </c>
      <c r="E176" s="32">
        <v>110</v>
      </c>
      <c r="F176" s="29">
        <v>110</v>
      </c>
      <c r="G176" s="30">
        <f t="shared" si="10"/>
        <v>55</v>
      </c>
      <c r="H176" s="8">
        <f aca="true" t="shared" si="13" ref="H176:H189">+F176-G176</f>
        <v>55</v>
      </c>
      <c r="I176" s="3"/>
      <c r="J176" s="3"/>
      <c r="K176" s="3"/>
      <c r="L176" s="3"/>
    </row>
    <row r="177" spans="1:12" ht="26.25">
      <c r="A177" s="21">
        <v>164</v>
      </c>
      <c r="B177" s="58" t="s">
        <v>103</v>
      </c>
      <c r="C177" s="31" t="s">
        <v>104</v>
      </c>
      <c r="D177" s="45">
        <v>2</v>
      </c>
      <c r="E177" s="32">
        <f>+F177/D177</f>
        <v>61</v>
      </c>
      <c r="F177" s="29">
        <v>122</v>
      </c>
      <c r="G177" s="30">
        <f t="shared" si="10"/>
        <v>61</v>
      </c>
      <c r="H177" s="8">
        <f t="shared" si="13"/>
        <v>61</v>
      </c>
      <c r="I177" s="3"/>
      <c r="J177" s="3"/>
      <c r="K177" s="3"/>
      <c r="L177" s="3"/>
    </row>
    <row r="178" spans="1:12" ht="26.25">
      <c r="A178" s="21">
        <v>165</v>
      </c>
      <c r="B178" s="58" t="s">
        <v>103</v>
      </c>
      <c r="C178" s="31" t="s">
        <v>105</v>
      </c>
      <c r="D178" s="45">
        <v>8</v>
      </c>
      <c r="E178" s="32">
        <f>+F178/D178</f>
        <v>61</v>
      </c>
      <c r="F178" s="29">
        <v>488</v>
      </c>
      <c r="G178" s="30">
        <f t="shared" si="10"/>
        <v>244</v>
      </c>
      <c r="H178" s="8">
        <f t="shared" si="13"/>
        <v>244</v>
      </c>
      <c r="I178" s="3"/>
      <c r="J178" s="3"/>
      <c r="K178" s="3"/>
      <c r="L178" s="3"/>
    </row>
    <row r="179" spans="1:12" ht="15.75">
      <c r="A179" s="21">
        <v>166</v>
      </c>
      <c r="B179" s="58" t="s">
        <v>249</v>
      </c>
      <c r="C179" s="31">
        <v>1137272</v>
      </c>
      <c r="D179" s="45">
        <v>1</v>
      </c>
      <c r="E179" s="32">
        <v>122</v>
      </c>
      <c r="F179" s="29">
        <v>122</v>
      </c>
      <c r="G179" s="30">
        <f t="shared" si="10"/>
        <v>61</v>
      </c>
      <c r="H179" s="8">
        <f t="shared" si="13"/>
        <v>61</v>
      </c>
      <c r="I179" s="3"/>
      <c r="J179" s="3"/>
      <c r="K179" s="3"/>
      <c r="L179" s="3"/>
    </row>
    <row r="180" spans="1:12" ht="26.25">
      <c r="A180" s="21">
        <v>167</v>
      </c>
      <c r="B180" s="58" t="s">
        <v>99</v>
      </c>
      <c r="C180" s="31" t="s">
        <v>106</v>
      </c>
      <c r="D180" s="45">
        <v>3</v>
      </c>
      <c r="E180" s="32">
        <f>+F180/D180</f>
        <v>96</v>
      </c>
      <c r="F180" s="29">
        <v>288</v>
      </c>
      <c r="G180" s="30">
        <f t="shared" si="10"/>
        <v>144</v>
      </c>
      <c r="H180" s="8">
        <f t="shared" si="13"/>
        <v>144</v>
      </c>
      <c r="I180" s="3"/>
      <c r="J180" s="3"/>
      <c r="K180" s="3"/>
      <c r="L180" s="3"/>
    </row>
    <row r="181" spans="1:12" ht="26.25">
      <c r="A181" s="21">
        <v>168</v>
      </c>
      <c r="B181" s="58" t="s">
        <v>99</v>
      </c>
      <c r="C181" s="31" t="s">
        <v>107</v>
      </c>
      <c r="D181" s="45">
        <v>2</v>
      </c>
      <c r="E181" s="32">
        <f>+F181/D181</f>
        <v>117</v>
      </c>
      <c r="F181" s="29">
        <v>234</v>
      </c>
      <c r="G181" s="30">
        <f t="shared" si="10"/>
        <v>117</v>
      </c>
      <c r="H181" s="8">
        <f t="shared" si="13"/>
        <v>117</v>
      </c>
      <c r="I181" s="3"/>
      <c r="J181" s="3"/>
      <c r="K181" s="3"/>
      <c r="L181" s="3"/>
    </row>
    <row r="182" spans="1:12" ht="15.75">
      <c r="A182" s="21">
        <v>169</v>
      </c>
      <c r="B182" s="58" t="s">
        <v>99</v>
      </c>
      <c r="C182" s="31">
        <v>1137018</v>
      </c>
      <c r="D182" s="45">
        <v>1</v>
      </c>
      <c r="E182" s="32">
        <v>114</v>
      </c>
      <c r="F182" s="29">
        <v>114</v>
      </c>
      <c r="G182" s="30">
        <f t="shared" si="10"/>
        <v>57</v>
      </c>
      <c r="H182" s="8">
        <f t="shared" si="13"/>
        <v>57</v>
      </c>
      <c r="I182" s="3"/>
      <c r="J182" s="3"/>
      <c r="K182" s="3"/>
      <c r="L182" s="3"/>
    </row>
    <row r="183" spans="1:12" ht="15.75">
      <c r="A183" s="21">
        <v>170</v>
      </c>
      <c r="B183" s="58" t="s">
        <v>224</v>
      </c>
      <c r="C183" s="31">
        <v>1137106</v>
      </c>
      <c r="D183" s="45">
        <v>1</v>
      </c>
      <c r="E183" s="32">
        <v>35</v>
      </c>
      <c r="F183" s="29">
        <v>35</v>
      </c>
      <c r="G183" s="30">
        <v>18</v>
      </c>
      <c r="H183" s="8">
        <f t="shared" si="13"/>
        <v>17</v>
      </c>
      <c r="I183" s="3"/>
      <c r="J183" s="3"/>
      <c r="K183" s="3"/>
      <c r="L183" s="3"/>
    </row>
    <row r="184" spans="1:12" ht="15.75">
      <c r="A184" s="21">
        <v>171</v>
      </c>
      <c r="B184" s="58" t="s">
        <v>108</v>
      </c>
      <c r="C184" s="31">
        <v>1136107</v>
      </c>
      <c r="D184" s="45">
        <v>1</v>
      </c>
      <c r="E184" s="32">
        <v>100</v>
      </c>
      <c r="F184" s="29">
        <v>100</v>
      </c>
      <c r="G184" s="30">
        <f t="shared" si="10"/>
        <v>50</v>
      </c>
      <c r="H184" s="8">
        <f t="shared" si="13"/>
        <v>50</v>
      </c>
      <c r="I184" s="3"/>
      <c r="J184" s="3"/>
      <c r="K184" s="3"/>
      <c r="L184" s="3"/>
    </row>
    <row r="185" spans="1:12" ht="39">
      <c r="A185" s="21">
        <v>172</v>
      </c>
      <c r="B185" s="58" t="s">
        <v>108</v>
      </c>
      <c r="C185" s="31" t="s">
        <v>247</v>
      </c>
      <c r="D185" s="45">
        <v>4</v>
      </c>
      <c r="E185" s="32">
        <f>+F185/D185</f>
        <v>180</v>
      </c>
      <c r="F185" s="29">
        <v>720</v>
      </c>
      <c r="G185" s="30">
        <f t="shared" si="10"/>
        <v>360</v>
      </c>
      <c r="H185" s="8">
        <f t="shared" si="13"/>
        <v>360</v>
      </c>
      <c r="I185" s="3"/>
      <c r="J185" s="3"/>
      <c r="K185" s="3"/>
      <c r="L185" s="3"/>
    </row>
    <row r="186" spans="1:12" ht="26.25">
      <c r="A186" s="21">
        <v>173</v>
      </c>
      <c r="B186" s="58" t="s">
        <v>227</v>
      </c>
      <c r="C186" s="31" t="s">
        <v>109</v>
      </c>
      <c r="D186" s="45">
        <v>3</v>
      </c>
      <c r="E186" s="32">
        <f>+F186/D186</f>
        <v>434</v>
      </c>
      <c r="F186" s="29">
        <v>1302</v>
      </c>
      <c r="G186" s="30">
        <f t="shared" si="10"/>
        <v>651</v>
      </c>
      <c r="H186" s="8">
        <f t="shared" si="13"/>
        <v>651</v>
      </c>
      <c r="I186" s="3"/>
      <c r="J186" s="3"/>
      <c r="K186" s="3"/>
      <c r="L186" s="3"/>
    </row>
    <row r="187" spans="1:12" ht="26.25">
      <c r="A187" s="21">
        <v>174</v>
      </c>
      <c r="B187" s="58" t="s">
        <v>110</v>
      </c>
      <c r="C187" s="31" t="s">
        <v>111</v>
      </c>
      <c r="D187" s="45">
        <v>3</v>
      </c>
      <c r="E187" s="32">
        <v>110</v>
      </c>
      <c r="F187" s="29">
        <v>330</v>
      </c>
      <c r="G187" s="30">
        <f t="shared" si="10"/>
        <v>165</v>
      </c>
      <c r="H187" s="8">
        <f>+F187-G187</f>
        <v>165</v>
      </c>
      <c r="I187" s="3"/>
      <c r="J187" s="3"/>
      <c r="K187" s="3"/>
      <c r="L187" s="3"/>
    </row>
    <row r="188" spans="1:12" ht="15.75">
      <c r="A188" s="21">
        <v>176</v>
      </c>
      <c r="B188" s="58" t="s">
        <v>112</v>
      </c>
      <c r="C188" s="31">
        <v>1136179</v>
      </c>
      <c r="D188" s="45">
        <v>1</v>
      </c>
      <c r="E188" s="32">
        <v>160</v>
      </c>
      <c r="F188" s="29">
        <v>160</v>
      </c>
      <c r="G188" s="30">
        <f t="shared" si="10"/>
        <v>80</v>
      </c>
      <c r="H188" s="8">
        <f t="shared" si="13"/>
        <v>80</v>
      </c>
      <c r="I188" s="3"/>
      <c r="J188" s="3"/>
      <c r="K188" s="3"/>
      <c r="L188" s="3"/>
    </row>
    <row r="189" spans="1:12" ht="15.75">
      <c r="A189" s="21">
        <v>177</v>
      </c>
      <c r="B189" s="58" t="s">
        <v>226</v>
      </c>
      <c r="C189" s="31">
        <v>1136299</v>
      </c>
      <c r="D189" s="45">
        <v>1</v>
      </c>
      <c r="E189" s="32">
        <v>470</v>
      </c>
      <c r="F189" s="29">
        <v>470</v>
      </c>
      <c r="G189" s="30">
        <f t="shared" si="10"/>
        <v>235</v>
      </c>
      <c r="H189" s="8">
        <f t="shared" si="13"/>
        <v>235</v>
      </c>
      <c r="I189" s="3"/>
      <c r="J189" s="3"/>
      <c r="K189" s="3"/>
      <c r="L189" s="3"/>
    </row>
    <row r="190" spans="1:12" ht="15.75">
      <c r="A190" s="21">
        <v>178</v>
      </c>
      <c r="B190" s="58" t="s">
        <v>259</v>
      </c>
      <c r="C190" s="31">
        <v>1136025</v>
      </c>
      <c r="D190" s="45">
        <v>1</v>
      </c>
      <c r="E190" s="32">
        <v>208</v>
      </c>
      <c r="F190" s="29">
        <v>208</v>
      </c>
      <c r="G190" s="30">
        <f t="shared" si="10"/>
        <v>104</v>
      </c>
      <c r="H190" s="8">
        <f>+F190-G190</f>
        <v>104</v>
      </c>
      <c r="I190" s="3"/>
      <c r="J190" s="3"/>
      <c r="K190" s="3"/>
      <c r="L190" s="3"/>
    </row>
    <row r="191" spans="1:12" ht="26.25">
      <c r="A191" s="21">
        <v>179</v>
      </c>
      <c r="B191" s="58" t="s">
        <v>112</v>
      </c>
      <c r="C191" s="31" t="s">
        <v>248</v>
      </c>
      <c r="D191" s="45">
        <v>2</v>
      </c>
      <c r="E191" s="32">
        <v>15</v>
      </c>
      <c r="F191" s="29">
        <v>30</v>
      </c>
      <c r="G191" s="30">
        <f t="shared" si="10"/>
        <v>15</v>
      </c>
      <c r="H191" s="8">
        <f aca="true" t="shared" si="14" ref="H191:H210">+F191-G191</f>
        <v>15</v>
      </c>
      <c r="I191" s="3"/>
      <c r="J191" s="3"/>
      <c r="K191" s="3"/>
      <c r="L191" s="3"/>
    </row>
    <row r="192" spans="1:12" ht="15.75">
      <c r="A192" s="21">
        <v>180</v>
      </c>
      <c r="B192" s="58" t="s">
        <v>229</v>
      </c>
      <c r="C192" s="31" t="s">
        <v>113</v>
      </c>
      <c r="D192" s="45">
        <v>1</v>
      </c>
      <c r="E192" s="32">
        <v>30</v>
      </c>
      <c r="F192" s="29">
        <v>30</v>
      </c>
      <c r="G192" s="30">
        <f t="shared" si="10"/>
        <v>15</v>
      </c>
      <c r="H192" s="8">
        <f t="shared" si="14"/>
        <v>15</v>
      </c>
      <c r="I192" s="3"/>
      <c r="J192" s="3"/>
      <c r="K192" s="3"/>
      <c r="L192" s="3"/>
    </row>
    <row r="193" spans="1:12" ht="26.25">
      <c r="A193" s="21">
        <v>181</v>
      </c>
      <c r="B193" s="58" t="s">
        <v>230</v>
      </c>
      <c r="C193" s="31" t="s">
        <v>252</v>
      </c>
      <c r="D193" s="45">
        <v>2</v>
      </c>
      <c r="E193" s="32">
        <v>24</v>
      </c>
      <c r="F193" s="29">
        <v>48</v>
      </c>
      <c r="G193" s="30">
        <f t="shared" si="10"/>
        <v>24</v>
      </c>
      <c r="H193" s="8">
        <f t="shared" si="14"/>
        <v>24</v>
      </c>
      <c r="I193" s="3"/>
      <c r="J193" s="3"/>
      <c r="K193" s="3"/>
      <c r="L193" s="3"/>
    </row>
    <row r="194" spans="1:12" ht="15.75">
      <c r="A194" s="21">
        <v>182</v>
      </c>
      <c r="B194" s="58" t="s">
        <v>231</v>
      </c>
      <c r="C194" s="31">
        <v>1137002</v>
      </c>
      <c r="D194" s="45">
        <v>1</v>
      </c>
      <c r="E194" s="32">
        <v>29</v>
      </c>
      <c r="F194" s="29">
        <v>29</v>
      </c>
      <c r="G194" s="30">
        <v>15</v>
      </c>
      <c r="H194" s="8">
        <f t="shared" si="14"/>
        <v>14</v>
      </c>
      <c r="I194" s="3"/>
      <c r="J194" s="3"/>
      <c r="K194" s="3"/>
      <c r="L194" s="3"/>
    </row>
    <row r="195" spans="1:12" ht="26.25">
      <c r="A195" s="21">
        <v>183</v>
      </c>
      <c r="B195" s="58" t="s">
        <v>228</v>
      </c>
      <c r="C195" s="31" t="s">
        <v>114</v>
      </c>
      <c r="D195" s="45">
        <v>2</v>
      </c>
      <c r="E195" s="32">
        <v>29</v>
      </c>
      <c r="F195" s="29">
        <v>58</v>
      </c>
      <c r="G195" s="30">
        <f t="shared" si="10"/>
        <v>29</v>
      </c>
      <c r="H195" s="8">
        <f t="shared" si="14"/>
        <v>29</v>
      </c>
      <c r="I195" s="3"/>
      <c r="J195" s="3"/>
      <c r="K195" s="3"/>
      <c r="L195" s="3"/>
    </row>
    <row r="196" spans="1:12" ht="15.75">
      <c r="A196" s="21">
        <v>184</v>
      </c>
      <c r="B196" s="58" t="s">
        <v>115</v>
      </c>
      <c r="C196" s="31">
        <v>1136276</v>
      </c>
      <c r="D196" s="45">
        <v>1</v>
      </c>
      <c r="E196" s="32">
        <v>658</v>
      </c>
      <c r="F196" s="29">
        <v>658</v>
      </c>
      <c r="G196" s="30">
        <f t="shared" si="10"/>
        <v>329</v>
      </c>
      <c r="H196" s="8">
        <f t="shared" si="14"/>
        <v>329</v>
      </c>
      <c r="I196" s="3"/>
      <c r="J196" s="3"/>
      <c r="K196" s="3"/>
      <c r="L196" s="3"/>
    </row>
    <row r="197" spans="1:12" ht="15.75">
      <c r="A197" s="21">
        <v>185</v>
      </c>
      <c r="B197" s="58" t="s">
        <v>116</v>
      </c>
      <c r="C197" s="31">
        <v>1136277</v>
      </c>
      <c r="D197" s="45">
        <v>1</v>
      </c>
      <c r="E197" s="32">
        <v>671</v>
      </c>
      <c r="F197" s="29">
        <v>671</v>
      </c>
      <c r="G197" s="30">
        <v>336</v>
      </c>
      <c r="H197" s="8">
        <f t="shared" si="14"/>
        <v>335</v>
      </c>
      <c r="I197" s="3"/>
      <c r="J197" s="3"/>
      <c r="K197" s="3"/>
      <c r="L197" s="3"/>
    </row>
    <row r="198" spans="1:12" ht="15.75">
      <c r="A198" s="21">
        <v>186</v>
      </c>
      <c r="B198" s="58" t="s">
        <v>115</v>
      </c>
      <c r="C198" s="31">
        <v>1136298</v>
      </c>
      <c r="D198" s="45">
        <v>1</v>
      </c>
      <c r="E198" s="32">
        <v>685</v>
      </c>
      <c r="F198" s="29">
        <v>685</v>
      </c>
      <c r="G198" s="30">
        <v>342</v>
      </c>
      <c r="H198" s="8">
        <f t="shared" si="14"/>
        <v>343</v>
      </c>
      <c r="I198" s="3"/>
      <c r="J198" s="3"/>
      <c r="K198" s="3"/>
      <c r="L198" s="3"/>
    </row>
    <row r="199" spans="1:12" ht="26.25">
      <c r="A199" s="21">
        <v>187</v>
      </c>
      <c r="B199" s="58" t="s">
        <v>115</v>
      </c>
      <c r="C199" s="31" t="s">
        <v>117</v>
      </c>
      <c r="D199" s="45">
        <v>3</v>
      </c>
      <c r="E199" s="32">
        <f>+F199/D199</f>
        <v>699</v>
      </c>
      <c r="F199" s="29">
        <v>2097</v>
      </c>
      <c r="G199" s="30">
        <v>1048</v>
      </c>
      <c r="H199" s="8">
        <f t="shared" si="14"/>
        <v>1049</v>
      </c>
      <c r="I199" s="3"/>
      <c r="J199" s="3"/>
      <c r="K199" s="3"/>
      <c r="L199" s="3"/>
    </row>
    <row r="200" spans="1:12" ht="15.75">
      <c r="A200" s="21">
        <v>188</v>
      </c>
      <c r="B200" s="58" t="s">
        <v>235</v>
      </c>
      <c r="C200" s="31">
        <v>1136028</v>
      </c>
      <c r="D200" s="45">
        <v>1</v>
      </c>
      <c r="E200" s="32">
        <v>333</v>
      </c>
      <c r="F200" s="29">
        <v>333</v>
      </c>
      <c r="G200" s="30">
        <v>166</v>
      </c>
      <c r="H200" s="8">
        <f t="shared" si="14"/>
        <v>167</v>
      </c>
      <c r="I200" s="3"/>
      <c r="J200" s="3"/>
      <c r="K200" s="3"/>
      <c r="L200" s="3"/>
    </row>
    <row r="201" spans="1:12" ht="15.75">
      <c r="A201" s="21">
        <v>189</v>
      </c>
      <c r="B201" s="58" t="s">
        <v>116</v>
      </c>
      <c r="C201" s="31">
        <v>1136026</v>
      </c>
      <c r="D201" s="45">
        <v>1</v>
      </c>
      <c r="E201" s="32">
        <v>275</v>
      </c>
      <c r="F201" s="29">
        <v>275</v>
      </c>
      <c r="G201" s="30">
        <v>138</v>
      </c>
      <c r="H201" s="8">
        <f t="shared" si="14"/>
        <v>137</v>
      </c>
      <c r="I201" s="3"/>
      <c r="J201" s="3"/>
      <c r="K201" s="3"/>
      <c r="L201" s="3"/>
    </row>
    <row r="202" spans="1:12" ht="15.75">
      <c r="A202" s="21">
        <v>190</v>
      </c>
      <c r="B202" s="58" t="s">
        <v>234</v>
      </c>
      <c r="C202" s="31">
        <v>1136027</v>
      </c>
      <c r="D202" s="45">
        <v>1</v>
      </c>
      <c r="E202" s="32">
        <v>266</v>
      </c>
      <c r="F202" s="29">
        <v>266</v>
      </c>
      <c r="G202" s="30">
        <v>132</v>
      </c>
      <c r="H202" s="8">
        <f>+F202-G202</f>
        <v>134</v>
      </c>
      <c r="I202" s="3"/>
      <c r="J202" s="3"/>
      <c r="K202" s="3"/>
      <c r="L202" s="3"/>
    </row>
    <row r="203" spans="1:12" ht="26.25">
      <c r="A203" s="21">
        <v>191</v>
      </c>
      <c r="B203" s="58" t="s">
        <v>232</v>
      </c>
      <c r="C203" s="31" t="s">
        <v>118</v>
      </c>
      <c r="D203" s="45">
        <v>2</v>
      </c>
      <c r="E203" s="32">
        <v>170</v>
      </c>
      <c r="F203" s="29">
        <v>340</v>
      </c>
      <c r="G203" s="30">
        <f t="shared" si="10"/>
        <v>170</v>
      </c>
      <c r="H203" s="8">
        <f t="shared" si="14"/>
        <v>170</v>
      </c>
      <c r="I203" s="3"/>
      <c r="J203" s="3"/>
      <c r="K203" s="3"/>
      <c r="L203" s="3"/>
    </row>
    <row r="204" spans="1:12" ht="15.75">
      <c r="A204" s="21">
        <v>192</v>
      </c>
      <c r="B204" s="58" t="s">
        <v>233</v>
      </c>
      <c r="C204" s="31">
        <v>1136180</v>
      </c>
      <c r="D204" s="45">
        <v>1</v>
      </c>
      <c r="E204" s="32">
        <v>145</v>
      </c>
      <c r="F204" s="29">
        <v>145</v>
      </c>
      <c r="G204" s="30">
        <v>72</v>
      </c>
      <c r="H204" s="8">
        <f t="shared" si="14"/>
        <v>73</v>
      </c>
      <c r="I204" s="3"/>
      <c r="J204" s="3"/>
      <c r="K204" s="3"/>
      <c r="L204" s="3"/>
    </row>
    <row r="205" spans="1:12" ht="15.75">
      <c r="A205" s="21">
        <v>193</v>
      </c>
      <c r="B205" s="58" t="s">
        <v>119</v>
      </c>
      <c r="C205" s="31">
        <v>1136275</v>
      </c>
      <c r="D205" s="45">
        <v>1</v>
      </c>
      <c r="E205" s="32">
        <v>562</v>
      </c>
      <c r="F205" s="29">
        <v>562</v>
      </c>
      <c r="G205" s="30">
        <f t="shared" si="10"/>
        <v>281</v>
      </c>
      <c r="H205" s="8">
        <f t="shared" si="14"/>
        <v>281</v>
      </c>
      <c r="I205" s="3"/>
      <c r="J205" s="3"/>
      <c r="K205" s="3"/>
      <c r="L205" s="3"/>
    </row>
    <row r="206" spans="1:12" ht="15.75">
      <c r="A206" s="21">
        <v>194</v>
      </c>
      <c r="B206" s="58" t="s">
        <v>236</v>
      </c>
      <c r="C206" s="31">
        <v>1136019</v>
      </c>
      <c r="D206" s="45">
        <v>1</v>
      </c>
      <c r="E206" s="32">
        <v>375</v>
      </c>
      <c r="F206" s="29">
        <v>375</v>
      </c>
      <c r="G206" s="30">
        <v>188</v>
      </c>
      <c r="H206" s="8">
        <f t="shared" si="14"/>
        <v>187</v>
      </c>
      <c r="I206" s="3"/>
      <c r="J206" s="3"/>
      <c r="K206" s="3"/>
      <c r="L206" s="3"/>
    </row>
    <row r="207" spans="1:12" ht="15.75">
      <c r="A207" s="21">
        <v>195</v>
      </c>
      <c r="B207" s="58" t="s">
        <v>120</v>
      </c>
      <c r="C207" s="31">
        <v>1136314</v>
      </c>
      <c r="D207" s="45">
        <v>1</v>
      </c>
      <c r="E207" s="32">
        <v>50</v>
      </c>
      <c r="F207" s="29">
        <v>50</v>
      </c>
      <c r="G207" s="30">
        <f t="shared" si="10"/>
        <v>25</v>
      </c>
      <c r="H207" s="8">
        <f t="shared" si="14"/>
        <v>25</v>
      </c>
      <c r="I207" s="3"/>
      <c r="J207" s="3"/>
      <c r="K207" s="3"/>
      <c r="L207" s="3"/>
    </row>
    <row r="208" spans="1:12" ht="26.25">
      <c r="A208" s="21">
        <v>196</v>
      </c>
      <c r="B208" s="58" t="s">
        <v>121</v>
      </c>
      <c r="C208" s="31" t="s">
        <v>122</v>
      </c>
      <c r="D208" s="45">
        <v>6</v>
      </c>
      <c r="E208" s="32">
        <f>+F208/D208</f>
        <v>9</v>
      </c>
      <c r="F208" s="29">
        <v>54</v>
      </c>
      <c r="G208" s="30">
        <f t="shared" si="10"/>
        <v>27</v>
      </c>
      <c r="H208" s="8">
        <f t="shared" si="14"/>
        <v>27</v>
      </c>
      <c r="I208" s="3"/>
      <c r="J208" s="3"/>
      <c r="K208" s="3"/>
      <c r="L208" s="3"/>
    </row>
    <row r="209" spans="1:12" ht="26.25">
      <c r="A209" s="21">
        <v>197</v>
      </c>
      <c r="B209" s="58" t="s">
        <v>237</v>
      </c>
      <c r="C209" s="31" t="s">
        <v>123</v>
      </c>
      <c r="D209" s="45">
        <v>6</v>
      </c>
      <c r="E209" s="32">
        <v>5</v>
      </c>
      <c r="F209" s="29">
        <v>30</v>
      </c>
      <c r="G209" s="30">
        <f>+F209/2</f>
        <v>15</v>
      </c>
      <c r="H209" s="8">
        <f t="shared" si="14"/>
        <v>15</v>
      </c>
      <c r="I209" s="3"/>
      <c r="J209" s="3"/>
      <c r="K209" s="3"/>
      <c r="L209" s="3"/>
    </row>
    <row r="210" spans="1:12" s="81" customFormat="1" ht="15.75">
      <c r="A210" s="76">
        <v>198</v>
      </c>
      <c r="B210" s="84" t="s">
        <v>116</v>
      </c>
      <c r="C210" s="85">
        <v>1136329</v>
      </c>
      <c r="D210" s="78">
        <v>1</v>
      </c>
      <c r="E210" s="86">
        <v>699</v>
      </c>
      <c r="F210" s="87">
        <v>699</v>
      </c>
      <c r="G210" s="86">
        <v>349</v>
      </c>
      <c r="H210" s="86">
        <f t="shared" si="14"/>
        <v>350</v>
      </c>
      <c r="I210" s="83"/>
      <c r="J210" s="83"/>
      <c r="K210" s="83"/>
      <c r="L210" s="83"/>
    </row>
    <row r="211" spans="1:12" ht="15.75">
      <c r="A211" s="21">
        <v>199</v>
      </c>
      <c r="B211" s="54" t="s">
        <v>238</v>
      </c>
      <c r="C211" s="34">
        <v>1136330</v>
      </c>
      <c r="D211" s="20">
        <v>1</v>
      </c>
      <c r="E211" s="8">
        <v>700</v>
      </c>
      <c r="F211" s="8">
        <f aca="true" t="shared" si="15" ref="F211:F219">+E211*D211</f>
        <v>700</v>
      </c>
      <c r="G211" s="8">
        <f aca="true" t="shared" si="16" ref="G211:G219">+F211/2</f>
        <v>350</v>
      </c>
      <c r="H211" s="8">
        <f aca="true" t="shared" si="17" ref="H211:H219">+F211-G211</f>
        <v>350</v>
      </c>
      <c r="I211" s="3"/>
      <c r="J211" s="3"/>
      <c r="K211" s="3"/>
      <c r="L211" s="3"/>
    </row>
    <row r="212" spans="1:12" ht="15.75">
      <c r="A212" s="21"/>
      <c r="B212" s="54" t="s">
        <v>250</v>
      </c>
      <c r="C212" s="34">
        <v>1136331</v>
      </c>
      <c r="D212" s="20">
        <v>1</v>
      </c>
      <c r="E212" s="8">
        <v>700</v>
      </c>
      <c r="F212" s="8">
        <v>700</v>
      </c>
      <c r="G212" s="8">
        <v>350</v>
      </c>
      <c r="H212" s="8">
        <v>350</v>
      </c>
      <c r="I212" s="3"/>
      <c r="J212" s="3"/>
      <c r="K212" s="3"/>
      <c r="L212" s="3"/>
    </row>
    <row r="213" spans="1:12" ht="15.75">
      <c r="A213" s="21">
        <v>200</v>
      </c>
      <c r="B213" s="54" t="s">
        <v>239</v>
      </c>
      <c r="C213" s="34">
        <v>1136332</v>
      </c>
      <c r="D213" s="20">
        <v>1</v>
      </c>
      <c r="E213" s="8">
        <v>685</v>
      </c>
      <c r="F213" s="8">
        <f t="shared" si="15"/>
        <v>685</v>
      </c>
      <c r="G213" s="8">
        <v>343</v>
      </c>
      <c r="H213" s="8">
        <f t="shared" si="17"/>
        <v>342</v>
      </c>
      <c r="I213" s="3"/>
      <c r="J213" s="3"/>
      <c r="K213" s="3"/>
      <c r="L213" s="3"/>
    </row>
    <row r="214" spans="1:12" ht="15.75">
      <c r="A214" s="21">
        <v>201</v>
      </c>
      <c r="B214" s="54" t="s">
        <v>240</v>
      </c>
      <c r="C214" s="34">
        <v>1136333</v>
      </c>
      <c r="D214" s="20">
        <v>1</v>
      </c>
      <c r="E214" s="8">
        <v>596</v>
      </c>
      <c r="F214" s="8">
        <f t="shared" si="15"/>
        <v>596</v>
      </c>
      <c r="G214" s="8">
        <f t="shared" si="16"/>
        <v>298</v>
      </c>
      <c r="H214" s="8">
        <f t="shared" si="17"/>
        <v>298</v>
      </c>
      <c r="I214" s="3"/>
      <c r="J214" s="3"/>
      <c r="K214" s="3"/>
      <c r="L214" s="3"/>
    </row>
    <row r="215" spans="1:11" ht="26.25">
      <c r="A215" s="21">
        <v>202</v>
      </c>
      <c r="B215" s="54" t="s">
        <v>241</v>
      </c>
      <c r="C215" s="34" t="s">
        <v>255</v>
      </c>
      <c r="D215" s="20">
        <v>2</v>
      </c>
      <c r="E215" s="8">
        <v>600</v>
      </c>
      <c r="F215" s="8">
        <f t="shared" si="15"/>
        <v>1200</v>
      </c>
      <c r="G215" s="8">
        <f t="shared" si="16"/>
        <v>600</v>
      </c>
      <c r="H215" s="8">
        <f t="shared" si="17"/>
        <v>600</v>
      </c>
      <c r="K215" s="3"/>
    </row>
    <row r="216" spans="1:11" ht="26.25">
      <c r="A216" s="21">
        <v>203</v>
      </c>
      <c r="B216" s="53" t="s">
        <v>242</v>
      </c>
      <c r="C216" s="34" t="s">
        <v>256</v>
      </c>
      <c r="D216" s="20">
        <v>6</v>
      </c>
      <c r="E216" s="8">
        <v>175</v>
      </c>
      <c r="F216" s="8">
        <f t="shared" si="15"/>
        <v>1050</v>
      </c>
      <c r="G216" s="8">
        <f t="shared" si="16"/>
        <v>525</v>
      </c>
      <c r="H216" s="8">
        <f t="shared" si="17"/>
        <v>525</v>
      </c>
      <c r="K216" s="3"/>
    </row>
    <row r="217" spans="1:11" ht="15.75">
      <c r="A217" s="21"/>
      <c r="B217" s="54" t="s">
        <v>251</v>
      </c>
      <c r="C217" s="34">
        <v>1137044</v>
      </c>
      <c r="D217" s="20">
        <v>1</v>
      </c>
      <c r="E217" s="8">
        <v>410</v>
      </c>
      <c r="F217" s="8">
        <f t="shared" si="15"/>
        <v>410</v>
      </c>
      <c r="G217" s="8">
        <v>205</v>
      </c>
      <c r="H217" s="8">
        <v>205</v>
      </c>
      <c r="K217" s="3"/>
    </row>
    <row r="218" spans="1:11" ht="26.25">
      <c r="A218" s="21">
        <v>204</v>
      </c>
      <c r="B218" s="53" t="s">
        <v>112</v>
      </c>
      <c r="C218" s="34" t="s">
        <v>257</v>
      </c>
      <c r="D218" s="20">
        <v>2</v>
      </c>
      <c r="E218" s="8">
        <v>385</v>
      </c>
      <c r="F218" s="8">
        <f t="shared" si="15"/>
        <v>770</v>
      </c>
      <c r="G218" s="8">
        <f t="shared" si="16"/>
        <v>385</v>
      </c>
      <c r="H218" s="8">
        <f t="shared" si="17"/>
        <v>385</v>
      </c>
      <c r="K218" s="3"/>
    </row>
    <row r="219" spans="1:11" ht="15.75">
      <c r="A219" s="21">
        <v>205</v>
      </c>
      <c r="B219" s="54" t="s">
        <v>243</v>
      </c>
      <c r="C219" s="20">
        <v>1136344</v>
      </c>
      <c r="D219" s="20">
        <v>1</v>
      </c>
      <c r="E219" s="8">
        <v>974</v>
      </c>
      <c r="F219" s="8">
        <f t="shared" si="15"/>
        <v>974</v>
      </c>
      <c r="G219" s="8">
        <f t="shared" si="16"/>
        <v>487</v>
      </c>
      <c r="H219" s="8">
        <f t="shared" si="17"/>
        <v>487</v>
      </c>
      <c r="K219" s="3"/>
    </row>
    <row r="220" spans="1:11" ht="15.75">
      <c r="A220" s="21">
        <v>206</v>
      </c>
      <c r="B220" s="54" t="s">
        <v>33</v>
      </c>
      <c r="C220" s="20">
        <v>1136345</v>
      </c>
      <c r="D220" s="20">
        <v>1</v>
      </c>
      <c r="E220" s="8">
        <v>456</v>
      </c>
      <c r="F220" s="8">
        <v>456</v>
      </c>
      <c r="G220" s="22">
        <v>228</v>
      </c>
      <c r="H220" s="8">
        <f>+F220-G220</f>
        <v>228</v>
      </c>
      <c r="K220" s="3"/>
    </row>
    <row r="221" spans="1:11" ht="15.75">
      <c r="A221" s="21">
        <v>207</v>
      </c>
      <c r="B221" s="54" t="s">
        <v>124</v>
      </c>
      <c r="C221" s="34">
        <v>1136346</v>
      </c>
      <c r="D221" s="20">
        <v>1</v>
      </c>
      <c r="E221" s="8">
        <v>880</v>
      </c>
      <c r="F221" s="8">
        <v>880</v>
      </c>
      <c r="G221" s="22">
        <v>440</v>
      </c>
      <c r="H221" s="8">
        <f>+F221-G221</f>
        <v>440</v>
      </c>
      <c r="K221" s="3"/>
    </row>
    <row r="222" spans="1:11" ht="15.75">
      <c r="A222" s="21">
        <v>208</v>
      </c>
      <c r="B222" s="54" t="s">
        <v>124</v>
      </c>
      <c r="C222" s="34">
        <v>1136347</v>
      </c>
      <c r="D222" s="20">
        <v>1</v>
      </c>
      <c r="E222" s="8">
        <v>880</v>
      </c>
      <c r="F222" s="8">
        <v>880</v>
      </c>
      <c r="G222" s="22">
        <v>440</v>
      </c>
      <c r="H222" s="8">
        <f>+F222-G222</f>
        <v>440</v>
      </c>
      <c r="K222" s="3"/>
    </row>
    <row r="223" spans="1:11" s="81" customFormat="1" ht="15.75">
      <c r="A223" s="76"/>
      <c r="B223" s="77" t="s">
        <v>150</v>
      </c>
      <c r="C223" s="78"/>
      <c r="D223" s="79">
        <f>SUM(D81:D222)</f>
        <v>524</v>
      </c>
      <c r="E223" s="80"/>
      <c r="F223" s="80">
        <f>SUM(F81:F222)</f>
        <v>46534</v>
      </c>
      <c r="G223" s="80">
        <f>SUM(G81:G222)</f>
        <v>23267</v>
      </c>
      <c r="H223" s="80">
        <f>SUM(H81:H222)</f>
        <v>23267</v>
      </c>
      <c r="J223" s="82"/>
      <c r="K223" s="83"/>
    </row>
    <row r="224" spans="2:11" s="95" customFormat="1" ht="30.75" customHeight="1">
      <c r="B224" s="108" t="s">
        <v>299</v>
      </c>
      <c r="C224" s="108"/>
      <c r="D224" s="108"/>
      <c r="E224" s="108"/>
      <c r="F224" s="108"/>
      <c r="G224" s="108"/>
      <c r="H224" s="108"/>
      <c r="K224" s="96"/>
    </row>
    <row r="225" spans="1:11" ht="15.75">
      <c r="A225" s="21">
        <v>201</v>
      </c>
      <c r="B225" s="53" t="s">
        <v>143</v>
      </c>
      <c r="C225" s="20">
        <v>1121001</v>
      </c>
      <c r="D225" s="20">
        <v>1</v>
      </c>
      <c r="E225" s="8">
        <v>11</v>
      </c>
      <c r="F225" s="8">
        <f>+D225*E225</f>
        <v>11</v>
      </c>
      <c r="G225" s="22">
        <v>6</v>
      </c>
      <c r="H225" s="8">
        <f>+F225-G225</f>
        <v>5</v>
      </c>
      <c r="K225" s="3"/>
    </row>
    <row r="226" spans="1:11" ht="26.25">
      <c r="A226" s="21">
        <v>202</v>
      </c>
      <c r="B226" s="53" t="s">
        <v>144</v>
      </c>
      <c r="C226" s="34" t="s">
        <v>182</v>
      </c>
      <c r="D226" s="20">
        <v>2</v>
      </c>
      <c r="E226" s="8">
        <v>20</v>
      </c>
      <c r="F226" s="8">
        <f>+D226*E226</f>
        <v>40</v>
      </c>
      <c r="G226" s="22">
        <v>20</v>
      </c>
      <c r="H226" s="8">
        <f>+F226-G226</f>
        <v>20</v>
      </c>
      <c r="K226" s="3"/>
    </row>
    <row r="227" spans="1:11" ht="15.75">
      <c r="A227" s="21">
        <v>203</v>
      </c>
      <c r="B227" s="53" t="s">
        <v>145</v>
      </c>
      <c r="C227" s="20">
        <v>1121004</v>
      </c>
      <c r="D227" s="20">
        <v>1</v>
      </c>
      <c r="E227" s="8">
        <v>16</v>
      </c>
      <c r="F227" s="8">
        <f>+D227*E227</f>
        <v>16</v>
      </c>
      <c r="G227" s="22">
        <v>8</v>
      </c>
      <c r="H227" s="8">
        <f>+F227-G227</f>
        <v>8</v>
      </c>
      <c r="K227" s="3"/>
    </row>
    <row r="228" spans="1:11" ht="15.75">
      <c r="A228" s="21">
        <v>204</v>
      </c>
      <c r="B228" s="54" t="s">
        <v>146</v>
      </c>
      <c r="C228" s="20">
        <v>1122005</v>
      </c>
      <c r="D228" s="20">
        <v>1</v>
      </c>
      <c r="E228" s="8">
        <v>78</v>
      </c>
      <c r="F228" s="8">
        <f>+D228*E228</f>
        <v>78</v>
      </c>
      <c r="G228" s="22">
        <v>39</v>
      </c>
      <c r="H228" s="8">
        <f>+F228-G228</f>
        <v>39</v>
      </c>
      <c r="K228" s="3"/>
    </row>
    <row r="229" spans="1:11" ht="38.25">
      <c r="A229" s="21">
        <v>205</v>
      </c>
      <c r="B229" s="54" t="s">
        <v>147</v>
      </c>
      <c r="C229" s="20">
        <v>1122006</v>
      </c>
      <c r="D229" s="20">
        <v>1</v>
      </c>
      <c r="E229" s="8">
        <v>12</v>
      </c>
      <c r="F229" s="8">
        <f>+D229*E229</f>
        <v>12</v>
      </c>
      <c r="G229" s="22">
        <v>6</v>
      </c>
      <c r="H229" s="8">
        <f>+F229-G229</f>
        <v>6</v>
      </c>
      <c r="K229" s="3"/>
    </row>
    <row r="230" spans="1:11" ht="12.75">
      <c r="A230" s="21"/>
      <c r="B230" s="26" t="s">
        <v>151</v>
      </c>
      <c r="D230" s="68">
        <f>D225+D226+D227+D228+D229</f>
        <v>6</v>
      </c>
      <c r="E230" s="8"/>
      <c r="F230" s="18">
        <f>SUM(F225:F229)</f>
        <v>157</v>
      </c>
      <c r="G230" s="18">
        <f>SUM(G225:G229)</f>
        <v>79</v>
      </c>
      <c r="H230" s="18">
        <f>SUM(H225:H229)</f>
        <v>78</v>
      </c>
      <c r="J230" s="67"/>
      <c r="K230" s="67"/>
    </row>
    <row r="231" spans="1:8" ht="12.75">
      <c r="A231" s="21"/>
      <c r="C231" s="21"/>
      <c r="D231" s="8"/>
      <c r="E231" s="8"/>
      <c r="F231" s="8"/>
      <c r="G231" s="8"/>
      <c r="H231" s="8"/>
    </row>
    <row r="232" spans="1:8" s="95" customFormat="1" ht="30" customHeight="1">
      <c r="A232" s="36"/>
      <c r="B232" s="109" t="s">
        <v>300</v>
      </c>
      <c r="C232" s="108"/>
      <c r="D232" s="108"/>
      <c r="E232" s="108"/>
      <c r="F232" s="108"/>
      <c r="G232" s="108"/>
      <c r="H232" s="110"/>
    </row>
    <row r="233" spans="1:8" ht="15.75" customHeight="1">
      <c r="A233" s="21">
        <v>1</v>
      </c>
      <c r="B233" s="21" t="s">
        <v>126</v>
      </c>
      <c r="C233" s="21"/>
      <c r="D233" s="20">
        <v>1</v>
      </c>
      <c r="E233" s="21">
        <v>231.67</v>
      </c>
      <c r="F233" s="8">
        <f>+D233*E233</f>
        <v>231.67</v>
      </c>
      <c r="G233" s="35"/>
      <c r="H233" s="21"/>
    </row>
    <row r="234" spans="1:8" ht="15.75" customHeight="1">
      <c r="A234" s="21">
        <v>2</v>
      </c>
      <c r="B234" s="21" t="s">
        <v>127</v>
      </c>
      <c r="C234" s="21"/>
      <c r="D234" s="20">
        <v>5</v>
      </c>
      <c r="E234" s="21">
        <v>9.58</v>
      </c>
      <c r="F234" s="8">
        <v>47.92</v>
      </c>
      <c r="G234" s="21"/>
      <c r="H234" s="21"/>
    </row>
    <row r="235" spans="1:8" ht="15.75" customHeight="1">
      <c r="A235" s="21">
        <v>3</v>
      </c>
      <c r="B235" s="5" t="s">
        <v>128</v>
      </c>
      <c r="C235" s="21"/>
      <c r="D235" s="20">
        <v>10</v>
      </c>
      <c r="E235" s="8">
        <v>14</v>
      </c>
      <c r="F235" s="8">
        <f>+D235*E235</f>
        <v>140</v>
      </c>
      <c r="G235" s="21"/>
      <c r="H235" s="21"/>
    </row>
    <row r="236" spans="1:8" ht="15.75" customHeight="1">
      <c r="A236" s="21">
        <v>4</v>
      </c>
      <c r="B236" s="5" t="s">
        <v>128</v>
      </c>
      <c r="C236" s="21"/>
      <c r="D236" s="20">
        <v>1</v>
      </c>
      <c r="E236" s="8">
        <v>11.33</v>
      </c>
      <c r="F236" s="8">
        <f aca="true" t="shared" si="18" ref="F236:F251">+D236*E236</f>
        <v>11.33</v>
      </c>
      <c r="G236" s="21"/>
      <c r="H236" s="21"/>
    </row>
    <row r="237" spans="1:8" ht="15.75" customHeight="1">
      <c r="A237" s="21">
        <v>5</v>
      </c>
      <c r="B237" s="5" t="s">
        <v>129</v>
      </c>
      <c r="C237" s="21"/>
      <c r="D237" s="20">
        <v>1</v>
      </c>
      <c r="E237" s="8">
        <v>128</v>
      </c>
      <c r="F237" s="8">
        <f t="shared" si="18"/>
        <v>128</v>
      </c>
      <c r="G237" s="21"/>
      <c r="H237" s="21"/>
    </row>
    <row r="238" spans="1:8" ht="15.75" customHeight="1">
      <c r="A238" s="21">
        <v>6</v>
      </c>
      <c r="B238" s="5" t="s">
        <v>129</v>
      </c>
      <c r="C238" s="21"/>
      <c r="D238" s="20">
        <v>1</v>
      </c>
      <c r="E238" s="8">
        <v>107</v>
      </c>
      <c r="F238" s="8">
        <f t="shared" si="18"/>
        <v>107</v>
      </c>
      <c r="G238" s="21"/>
      <c r="H238" s="21"/>
    </row>
    <row r="239" spans="1:8" ht="15.75" customHeight="1">
      <c r="A239" s="21">
        <v>7</v>
      </c>
      <c r="B239" s="5" t="s">
        <v>130</v>
      </c>
      <c r="C239" s="21"/>
      <c r="D239" s="20">
        <v>1</v>
      </c>
      <c r="E239" s="8">
        <v>325</v>
      </c>
      <c r="F239" s="8">
        <f t="shared" si="18"/>
        <v>325</v>
      </c>
      <c r="G239" s="21"/>
      <c r="H239" s="21"/>
    </row>
    <row r="240" spans="1:8" ht="15.75" customHeight="1">
      <c r="A240" s="21">
        <v>8</v>
      </c>
      <c r="B240" s="5" t="s">
        <v>131</v>
      </c>
      <c r="C240" s="21"/>
      <c r="D240" s="20">
        <v>3</v>
      </c>
      <c r="E240" s="8">
        <v>60</v>
      </c>
      <c r="F240" s="8">
        <f t="shared" si="18"/>
        <v>180</v>
      </c>
      <c r="G240" s="21"/>
      <c r="H240" s="21"/>
    </row>
    <row r="241" spans="1:8" ht="15.75" customHeight="1">
      <c r="A241" s="21">
        <v>9</v>
      </c>
      <c r="B241" s="5" t="s">
        <v>132</v>
      </c>
      <c r="C241" s="21"/>
      <c r="D241" s="20">
        <v>1</v>
      </c>
      <c r="E241" s="8">
        <v>86</v>
      </c>
      <c r="F241" s="8">
        <f t="shared" si="18"/>
        <v>86</v>
      </c>
      <c r="G241" s="21"/>
      <c r="H241" s="21"/>
    </row>
    <row r="242" spans="1:8" ht="15.75" customHeight="1">
      <c r="A242" s="21">
        <v>10</v>
      </c>
      <c r="B242" s="5" t="s">
        <v>133</v>
      </c>
      <c r="C242" s="21"/>
      <c r="D242" s="20">
        <v>3</v>
      </c>
      <c r="E242" s="8">
        <v>85</v>
      </c>
      <c r="F242" s="8">
        <f t="shared" si="18"/>
        <v>255</v>
      </c>
      <c r="G242" s="21"/>
      <c r="H242" s="21"/>
    </row>
    <row r="243" spans="1:8" ht="15.75" customHeight="1">
      <c r="A243" s="21">
        <v>11</v>
      </c>
      <c r="B243" s="5" t="s">
        <v>134</v>
      </c>
      <c r="C243" s="21"/>
      <c r="D243" s="20">
        <v>2</v>
      </c>
      <c r="E243" s="8">
        <v>115</v>
      </c>
      <c r="F243" s="8">
        <f t="shared" si="18"/>
        <v>230</v>
      </c>
      <c r="G243" s="21"/>
      <c r="H243" s="21"/>
    </row>
    <row r="244" spans="1:8" ht="15.75" customHeight="1">
      <c r="A244" s="21">
        <v>12</v>
      </c>
      <c r="B244" s="5" t="s">
        <v>135</v>
      </c>
      <c r="C244" s="21"/>
      <c r="D244" s="20">
        <v>2</v>
      </c>
      <c r="E244" s="8">
        <v>75</v>
      </c>
      <c r="F244" s="8">
        <f t="shared" si="18"/>
        <v>150</v>
      </c>
      <c r="G244" s="21"/>
      <c r="H244" s="21"/>
    </row>
    <row r="245" spans="1:8" ht="15.75" customHeight="1">
      <c r="A245" s="21">
        <v>13</v>
      </c>
      <c r="B245" s="5" t="s">
        <v>136</v>
      </c>
      <c r="C245" s="21"/>
      <c r="D245" s="20">
        <v>1</v>
      </c>
      <c r="E245" s="8">
        <v>640</v>
      </c>
      <c r="F245" s="8">
        <f t="shared" si="18"/>
        <v>640</v>
      </c>
      <c r="G245" s="21"/>
      <c r="H245" s="21"/>
    </row>
    <row r="246" spans="1:8" ht="15.75" customHeight="1">
      <c r="A246" s="21">
        <v>14</v>
      </c>
      <c r="B246" s="5" t="s">
        <v>137</v>
      </c>
      <c r="C246" s="21"/>
      <c r="D246" s="20">
        <v>1</v>
      </c>
      <c r="E246" s="8">
        <v>640</v>
      </c>
      <c r="F246" s="8">
        <f t="shared" si="18"/>
        <v>640</v>
      </c>
      <c r="G246" s="21"/>
      <c r="H246" s="21"/>
    </row>
    <row r="247" spans="1:8" ht="15.75" customHeight="1">
      <c r="A247" s="21">
        <v>15</v>
      </c>
      <c r="B247" s="5" t="s">
        <v>138</v>
      </c>
      <c r="C247" s="21"/>
      <c r="D247" s="20">
        <v>1</v>
      </c>
      <c r="E247" s="8">
        <v>69</v>
      </c>
      <c r="F247" s="8">
        <f t="shared" si="18"/>
        <v>69</v>
      </c>
      <c r="G247" s="21"/>
      <c r="H247" s="21"/>
    </row>
    <row r="248" spans="1:8" ht="15.75" customHeight="1">
      <c r="A248" s="21">
        <v>16</v>
      </c>
      <c r="B248" s="5" t="s">
        <v>139</v>
      </c>
      <c r="C248" s="21"/>
      <c r="D248" s="20">
        <v>2</v>
      </c>
      <c r="E248" s="8">
        <v>101</v>
      </c>
      <c r="F248" s="8">
        <f t="shared" si="18"/>
        <v>202</v>
      </c>
      <c r="G248" s="21"/>
      <c r="H248" s="21"/>
    </row>
    <row r="249" spans="1:8" ht="15.75" customHeight="1">
      <c r="A249" s="21">
        <v>17</v>
      </c>
      <c r="B249" s="5" t="s">
        <v>140</v>
      </c>
      <c r="C249" s="21"/>
      <c r="D249" s="20">
        <v>1</v>
      </c>
      <c r="E249" s="8">
        <v>233.2</v>
      </c>
      <c r="F249" s="8">
        <f t="shared" si="18"/>
        <v>233.2</v>
      </c>
      <c r="G249" s="21"/>
      <c r="H249" s="21"/>
    </row>
    <row r="250" spans="1:8" ht="15.75" customHeight="1">
      <c r="A250" s="21">
        <v>18</v>
      </c>
      <c r="B250" s="5" t="s">
        <v>141</v>
      </c>
      <c r="C250" s="21"/>
      <c r="D250" s="20">
        <v>1</v>
      </c>
      <c r="E250" s="8">
        <v>143.25</v>
      </c>
      <c r="F250" s="8">
        <f t="shared" si="18"/>
        <v>143.25</v>
      </c>
      <c r="G250" s="21"/>
      <c r="H250" s="21"/>
    </row>
    <row r="251" spans="1:8" ht="15.75" customHeight="1">
      <c r="A251" s="21">
        <v>19</v>
      </c>
      <c r="B251" s="5" t="s">
        <v>142</v>
      </c>
      <c r="C251" s="21"/>
      <c r="D251" s="20">
        <v>10</v>
      </c>
      <c r="E251" s="21">
        <v>78.96</v>
      </c>
      <c r="F251" s="8">
        <f t="shared" si="18"/>
        <v>789.5999999999999</v>
      </c>
      <c r="G251" s="21"/>
      <c r="H251" s="21"/>
    </row>
    <row r="252" spans="1:8" ht="27" customHeight="1">
      <c r="A252" s="21">
        <v>20</v>
      </c>
      <c r="B252" s="5" t="s">
        <v>304</v>
      </c>
      <c r="C252" s="21"/>
      <c r="D252" s="20">
        <v>2</v>
      </c>
      <c r="E252" s="8">
        <v>115</v>
      </c>
      <c r="F252" s="8">
        <v>230</v>
      </c>
      <c r="G252" s="21"/>
      <c r="H252" s="21"/>
    </row>
    <row r="253" spans="1:8" ht="28.5" customHeight="1">
      <c r="A253" s="21">
        <v>21</v>
      </c>
      <c r="B253" s="5" t="s">
        <v>305</v>
      </c>
      <c r="C253" s="21"/>
      <c r="D253" s="20">
        <v>1</v>
      </c>
      <c r="E253" s="8">
        <v>220</v>
      </c>
      <c r="F253" s="8">
        <v>220</v>
      </c>
      <c r="G253" s="21"/>
      <c r="H253" s="21"/>
    </row>
    <row r="254" spans="1:10" ht="15.75" customHeight="1">
      <c r="A254" s="21"/>
      <c r="B254" s="26" t="s">
        <v>148</v>
      </c>
      <c r="C254" s="21"/>
      <c r="D254" s="69">
        <f>SUM(D233:D253)</f>
        <v>51</v>
      </c>
      <c r="E254" s="18"/>
      <c r="F254" s="18">
        <f>SUM(F233:F253)</f>
        <v>5058.969999999999</v>
      </c>
      <c r="G254" s="21"/>
      <c r="H254" s="21"/>
      <c r="J254" s="67"/>
    </row>
    <row r="255" spans="2:8" s="95" customFormat="1" ht="29.25" customHeight="1">
      <c r="B255" s="107" t="s">
        <v>301</v>
      </c>
      <c r="C255" s="104"/>
      <c r="D255" s="104"/>
      <c r="E255" s="104"/>
      <c r="F255" s="104"/>
      <c r="G255" s="104"/>
      <c r="H255" s="104"/>
    </row>
    <row r="256" spans="1:8" ht="15.75" customHeight="1">
      <c r="A256" s="21">
        <v>1</v>
      </c>
      <c r="B256" s="46" t="s">
        <v>263</v>
      </c>
      <c r="C256" s="21"/>
      <c r="D256" s="20">
        <v>1</v>
      </c>
      <c r="E256" s="8">
        <v>229</v>
      </c>
      <c r="F256" s="8">
        <f>D256*E256</f>
        <v>229</v>
      </c>
      <c r="G256" s="20" t="s">
        <v>269</v>
      </c>
      <c r="H256" s="20" t="s">
        <v>269</v>
      </c>
    </row>
    <row r="257" spans="1:8" ht="15.75" customHeight="1">
      <c r="A257" s="21">
        <v>2</v>
      </c>
      <c r="B257" s="46" t="s">
        <v>263</v>
      </c>
      <c r="C257" s="21"/>
      <c r="D257" s="20">
        <v>8</v>
      </c>
      <c r="E257" s="8">
        <v>288.54</v>
      </c>
      <c r="F257" s="8">
        <f aca="true" t="shared" si="19" ref="F257:F266">D257*E257</f>
        <v>2308.32</v>
      </c>
      <c r="G257" s="20" t="s">
        <v>269</v>
      </c>
      <c r="H257" s="20" t="s">
        <v>269</v>
      </c>
    </row>
    <row r="258" spans="1:8" ht="15.75" customHeight="1">
      <c r="A258" s="21">
        <v>3</v>
      </c>
      <c r="B258" s="46" t="s">
        <v>263</v>
      </c>
      <c r="C258" s="21"/>
      <c r="D258" s="20">
        <v>150</v>
      </c>
      <c r="E258" s="8">
        <v>342</v>
      </c>
      <c r="F258" s="8">
        <f t="shared" si="19"/>
        <v>51300</v>
      </c>
      <c r="G258" s="20"/>
      <c r="H258" s="20"/>
    </row>
    <row r="259" spans="1:8" ht="15.75" customHeight="1">
      <c r="A259" s="21">
        <v>4</v>
      </c>
      <c r="B259" s="46" t="s">
        <v>264</v>
      </c>
      <c r="C259" s="21"/>
      <c r="D259" s="20">
        <v>1</v>
      </c>
      <c r="E259" s="8">
        <v>25</v>
      </c>
      <c r="F259" s="8">
        <f t="shared" si="19"/>
        <v>25</v>
      </c>
      <c r="G259" s="20" t="s">
        <v>269</v>
      </c>
      <c r="H259" s="20" t="s">
        <v>269</v>
      </c>
    </row>
    <row r="260" spans="1:8" ht="15.75" customHeight="1">
      <c r="A260" s="21">
        <v>5</v>
      </c>
      <c r="B260" s="99" t="s">
        <v>265</v>
      </c>
      <c r="C260" s="21"/>
      <c r="D260" s="20">
        <v>1</v>
      </c>
      <c r="E260" s="8">
        <v>275</v>
      </c>
      <c r="F260" s="8">
        <f t="shared" si="19"/>
        <v>275</v>
      </c>
      <c r="G260" s="20" t="s">
        <v>269</v>
      </c>
      <c r="H260" s="20" t="s">
        <v>269</v>
      </c>
    </row>
    <row r="261" spans="1:8" ht="15.75" customHeight="1">
      <c r="A261" s="21">
        <v>6</v>
      </c>
      <c r="B261" s="99" t="s">
        <v>265</v>
      </c>
      <c r="C261" s="21"/>
      <c r="D261" s="20">
        <v>4</v>
      </c>
      <c r="E261" s="8">
        <v>866.68</v>
      </c>
      <c r="F261" s="8">
        <f t="shared" si="19"/>
        <v>3466.72</v>
      </c>
      <c r="G261" s="20" t="s">
        <v>269</v>
      </c>
      <c r="H261" s="20" t="s">
        <v>269</v>
      </c>
    </row>
    <row r="262" spans="1:8" ht="15.75" customHeight="1">
      <c r="A262" s="21">
        <v>7</v>
      </c>
      <c r="B262" s="46" t="s">
        <v>266</v>
      </c>
      <c r="C262" s="21"/>
      <c r="D262" s="20">
        <v>3</v>
      </c>
      <c r="E262" s="8">
        <v>46</v>
      </c>
      <c r="F262" s="8">
        <f t="shared" si="19"/>
        <v>138</v>
      </c>
      <c r="G262" s="20" t="s">
        <v>269</v>
      </c>
      <c r="H262" s="20" t="s">
        <v>269</v>
      </c>
    </row>
    <row r="263" spans="1:8" ht="15.75" customHeight="1">
      <c r="A263" s="21">
        <v>8</v>
      </c>
      <c r="B263" s="46" t="s">
        <v>308</v>
      </c>
      <c r="C263" s="21"/>
      <c r="D263" s="20">
        <v>50</v>
      </c>
      <c r="E263" s="8">
        <v>94.38</v>
      </c>
      <c r="F263" s="8">
        <f t="shared" si="19"/>
        <v>4719</v>
      </c>
      <c r="G263" s="20"/>
      <c r="H263" s="20"/>
    </row>
    <row r="264" spans="1:8" ht="15.75" customHeight="1">
      <c r="A264" s="21">
        <v>9</v>
      </c>
      <c r="B264" s="100" t="s">
        <v>306</v>
      </c>
      <c r="C264" s="21"/>
      <c r="D264" s="20">
        <v>50</v>
      </c>
      <c r="E264" s="8">
        <v>116.7</v>
      </c>
      <c r="F264" s="8">
        <f t="shared" si="19"/>
        <v>5835</v>
      </c>
      <c r="G264" s="20"/>
      <c r="H264" s="20"/>
    </row>
    <row r="265" spans="1:8" ht="15.75" customHeight="1">
      <c r="A265" s="21">
        <v>10</v>
      </c>
      <c r="B265" s="46" t="s">
        <v>307</v>
      </c>
      <c r="C265" s="21"/>
      <c r="D265" s="20">
        <v>50</v>
      </c>
      <c r="E265" s="8">
        <v>361.2</v>
      </c>
      <c r="F265" s="8">
        <f t="shared" si="19"/>
        <v>18060</v>
      </c>
      <c r="G265" s="20"/>
      <c r="H265" s="20"/>
    </row>
    <row r="266" spans="1:8" ht="15.75" customHeight="1">
      <c r="A266" s="21">
        <v>11</v>
      </c>
      <c r="B266" s="46" t="s">
        <v>267</v>
      </c>
      <c r="C266" s="21"/>
      <c r="D266" s="20">
        <v>19</v>
      </c>
      <c r="E266" s="8">
        <v>314.1</v>
      </c>
      <c r="F266" s="8">
        <f t="shared" si="19"/>
        <v>5967.900000000001</v>
      </c>
      <c r="G266" s="20" t="s">
        <v>269</v>
      </c>
      <c r="H266" s="20" t="s">
        <v>269</v>
      </c>
    </row>
    <row r="267" spans="1:8" ht="21.75" customHeight="1">
      <c r="A267" s="21"/>
      <c r="B267" s="26" t="s">
        <v>268</v>
      </c>
      <c r="C267" s="21"/>
      <c r="D267" s="69">
        <f>SUM(D256:D266)</f>
        <v>337</v>
      </c>
      <c r="E267" s="18"/>
      <c r="F267" s="18">
        <f>SUM(F256:F266)</f>
        <v>92323.94</v>
      </c>
      <c r="G267" s="20" t="s">
        <v>269</v>
      </c>
      <c r="H267" s="20" t="s">
        <v>269</v>
      </c>
    </row>
    <row r="268" spans="2:8" s="95" customFormat="1" ht="40.5" customHeight="1">
      <c r="B268" s="104" t="s">
        <v>302</v>
      </c>
      <c r="C268" s="104"/>
      <c r="D268" s="104"/>
      <c r="E268" s="104"/>
      <c r="F268" s="104"/>
      <c r="G268" s="104"/>
      <c r="H268" s="104"/>
    </row>
    <row r="269" spans="2:8" ht="15.75" customHeight="1">
      <c r="B269" s="21" t="s">
        <v>282</v>
      </c>
      <c r="C269" s="21"/>
      <c r="D269" s="21">
        <v>369</v>
      </c>
      <c r="E269" s="21">
        <v>19.8</v>
      </c>
      <c r="F269" s="8">
        <v>7306.2</v>
      </c>
      <c r="G269" s="21"/>
      <c r="H269" s="21"/>
    </row>
    <row r="270" spans="2:8" ht="15.75" customHeight="1">
      <c r="B270" s="21" t="s">
        <v>283</v>
      </c>
      <c r="C270" s="21"/>
      <c r="D270" s="21">
        <v>355</v>
      </c>
      <c r="E270" s="21">
        <v>0.95</v>
      </c>
      <c r="F270" s="8">
        <v>337.87</v>
      </c>
      <c r="G270" s="21"/>
      <c r="H270" s="21"/>
    </row>
    <row r="271" spans="2:8" ht="15.75" customHeight="1">
      <c r="B271" s="21" t="s">
        <v>284</v>
      </c>
      <c r="C271" s="21"/>
      <c r="D271" s="21">
        <v>74</v>
      </c>
      <c r="E271" s="21">
        <v>1.25</v>
      </c>
      <c r="F271" s="8">
        <v>92.5</v>
      </c>
      <c r="G271" s="21"/>
      <c r="H271" s="21"/>
    </row>
    <row r="272" spans="2:8" ht="15.75" customHeight="1">
      <c r="B272" s="26" t="s">
        <v>285</v>
      </c>
      <c r="C272" s="21"/>
      <c r="D272" s="26">
        <f>D269+D270+D271</f>
        <v>798</v>
      </c>
      <c r="E272" s="21"/>
      <c r="F272" s="26">
        <f>F269+F270+F271</f>
        <v>7736.57</v>
      </c>
      <c r="G272" s="21"/>
      <c r="H272" s="21"/>
    </row>
    <row r="273" ht="12.75">
      <c r="J273" s="67"/>
    </row>
    <row r="274" spans="2:10" ht="22.5" customHeight="1">
      <c r="B274" s="4" t="s">
        <v>274</v>
      </c>
      <c r="D274" s="73">
        <f>D51+D76+D79+D223+D230+D254+D267+D272</f>
        <v>1829</v>
      </c>
      <c r="E274" s="71"/>
      <c r="F274" s="71">
        <f>F51+F76+F79+F223+F230+F254+F267+F272</f>
        <v>503824.48</v>
      </c>
      <c r="G274" s="71">
        <f>G51+G76+G79+G223+G230</f>
        <v>326238.1599999999</v>
      </c>
      <c r="H274" s="71">
        <f>H51+H76+H79+H223+H230</f>
        <v>72466.84000000005</v>
      </c>
      <c r="J274" s="70"/>
    </row>
    <row r="276" spans="2:8" ht="15.75">
      <c r="B276" s="106" t="s">
        <v>275</v>
      </c>
      <c r="C276" s="106"/>
      <c r="D276" s="106"/>
      <c r="E276" s="106"/>
      <c r="F276" s="106"/>
      <c r="G276" s="106"/>
      <c r="H276" s="106"/>
    </row>
    <row r="277" spans="2:8" ht="12.75">
      <c r="B277" s="1" t="s">
        <v>276</v>
      </c>
      <c r="D277" s="1">
        <v>8478</v>
      </c>
      <c r="E277" s="67">
        <v>7.5</v>
      </c>
      <c r="G277" s="67"/>
      <c r="H277" s="67">
        <v>63585</v>
      </c>
    </row>
    <row r="278" spans="2:8" ht="12.75">
      <c r="B278" s="1" t="s">
        <v>277</v>
      </c>
      <c r="D278" s="1">
        <v>96</v>
      </c>
      <c r="E278" s="1">
        <v>9.23</v>
      </c>
      <c r="G278" s="67"/>
      <c r="H278" s="1">
        <v>886.08</v>
      </c>
    </row>
    <row r="279" spans="2:8" ht="12.75">
      <c r="B279" s="1" t="s">
        <v>286</v>
      </c>
      <c r="D279" s="75">
        <f>D277+D278</f>
        <v>8574</v>
      </c>
      <c r="H279" s="75">
        <f>H277+H278</f>
        <v>64471.08</v>
      </c>
    </row>
    <row r="280" spans="2:8" ht="15.75">
      <c r="B280" s="106" t="s">
        <v>278</v>
      </c>
      <c r="C280" s="106"/>
      <c r="D280" s="106"/>
      <c r="E280" s="106"/>
      <c r="F280" s="106"/>
      <c r="G280" s="106"/>
      <c r="H280" s="106"/>
    </row>
    <row r="282" spans="2:7" ht="12.75">
      <c r="B282" s="1" t="s">
        <v>279</v>
      </c>
      <c r="G282" s="72">
        <v>138249</v>
      </c>
    </row>
    <row r="283" spans="2:7" ht="12.75">
      <c r="B283" s="1" t="s">
        <v>280</v>
      </c>
      <c r="G283" s="72">
        <v>1013275.76</v>
      </c>
    </row>
    <row r="284" spans="2:7" ht="12.75">
      <c r="B284" s="1" t="s">
        <v>281</v>
      </c>
      <c r="G284" s="72">
        <v>756172.75</v>
      </c>
    </row>
    <row r="285" spans="2:7" ht="12.75">
      <c r="B285" s="1" t="s">
        <v>286</v>
      </c>
      <c r="G285" s="74">
        <f>G282+G283+G284</f>
        <v>1907697.51</v>
      </c>
    </row>
    <row r="288" spans="2:8" ht="35.25" customHeight="1">
      <c r="B288" s="94" t="s">
        <v>287</v>
      </c>
      <c r="C288" s="105" t="s">
        <v>288</v>
      </c>
      <c r="D288" s="105"/>
      <c r="E288" s="105"/>
      <c r="F288" s="105"/>
      <c r="G288" s="105"/>
      <c r="H288" s="105"/>
    </row>
    <row r="289" spans="2:8" ht="18" customHeight="1">
      <c r="B289" s="89"/>
      <c r="C289" s="90"/>
      <c r="D289" s="91"/>
      <c r="E289" s="90"/>
      <c r="F289" s="105" t="s">
        <v>289</v>
      </c>
      <c r="G289" s="105"/>
      <c r="H289" s="105"/>
    </row>
    <row r="290" spans="2:8" ht="18" customHeight="1">
      <c r="B290" s="89"/>
      <c r="C290" s="92"/>
      <c r="D290" s="93"/>
      <c r="E290" s="92"/>
      <c r="F290" s="105" t="s">
        <v>290</v>
      </c>
      <c r="G290" s="105"/>
      <c r="H290" s="105"/>
    </row>
    <row r="291" spans="2:3" ht="18.75">
      <c r="B291" s="88"/>
      <c r="C291" s="88"/>
    </row>
    <row r="292" spans="2:8" ht="33" customHeight="1">
      <c r="B292" s="94" t="s">
        <v>291</v>
      </c>
      <c r="C292" s="105" t="s">
        <v>292</v>
      </c>
      <c r="D292" s="105"/>
      <c r="E292" s="105"/>
      <c r="F292" s="105"/>
      <c r="G292" s="105"/>
      <c r="H292" s="105"/>
    </row>
    <row r="293" spans="2:8" ht="18" customHeight="1">
      <c r="B293" s="89"/>
      <c r="C293" s="90"/>
      <c r="D293" s="91"/>
      <c r="E293" s="90"/>
      <c r="F293" s="105" t="s">
        <v>293</v>
      </c>
      <c r="G293" s="105"/>
      <c r="H293" s="105"/>
    </row>
    <row r="294" spans="2:8" ht="18" customHeight="1">
      <c r="B294" s="89"/>
      <c r="C294" s="92"/>
      <c r="D294" s="93"/>
      <c r="E294" s="92"/>
      <c r="F294" s="105" t="s">
        <v>294</v>
      </c>
      <c r="G294" s="105"/>
      <c r="H294" s="105"/>
    </row>
    <row r="295" spans="6:8" ht="12.75">
      <c r="F295" s="75"/>
      <c r="G295" s="75"/>
      <c r="H295" s="75"/>
    </row>
    <row r="297" spans="2:7" ht="12.75">
      <c r="B297" s="114" t="s">
        <v>309</v>
      </c>
      <c r="C297" s="114"/>
      <c r="D297" s="52"/>
      <c r="E297" s="52"/>
      <c r="F297" s="115" t="s">
        <v>293</v>
      </c>
      <c r="G297" s="115"/>
    </row>
    <row r="298" spans="2:7" ht="30" customHeight="1">
      <c r="B298" s="114"/>
      <c r="C298" s="114"/>
      <c r="D298" s="52"/>
      <c r="E298" s="52"/>
      <c r="F298" s="115"/>
      <c r="G298" s="115"/>
    </row>
    <row r="299" spans="2:7" ht="12.75">
      <c r="B299" s="75"/>
      <c r="C299" s="75"/>
      <c r="D299" s="75"/>
      <c r="E299" s="75"/>
      <c r="F299" s="75"/>
      <c r="G299" s="75"/>
    </row>
  </sheetData>
  <sheetProtection/>
  <mergeCells count="55">
    <mergeCell ref="B297:C298"/>
    <mergeCell ref="F297:G298"/>
    <mergeCell ref="J36:M36"/>
    <mergeCell ref="J45:M45"/>
    <mergeCell ref="J50:M50"/>
    <mergeCell ref="J46:M46"/>
    <mergeCell ref="J47:M47"/>
    <mergeCell ref="J48:M48"/>
    <mergeCell ref="J49:M49"/>
    <mergeCell ref="F293:H293"/>
    <mergeCell ref="J35:M35"/>
    <mergeCell ref="J26:M26"/>
    <mergeCell ref="J27:M27"/>
    <mergeCell ref="J20:M20"/>
    <mergeCell ref="J21:M21"/>
    <mergeCell ref="J22:M22"/>
    <mergeCell ref="J23:M23"/>
    <mergeCell ref="J28:M28"/>
    <mergeCell ref="J29:M29"/>
    <mergeCell ref="J30:M30"/>
    <mergeCell ref="J24:M24"/>
    <mergeCell ref="J25:M25"/>
    <mergeCell ref="J16:M16"/>
    <mergeCell ref="J17:M17"/>
    <mergeCell ref="J18:M18"/>
    <mergeCell ref="J34:M34"/>
    <mergeCell ref="J31:M31"/>
    <mergeCell ref="J32:M32"/>
    <mergeCell ref="J33:M33"/>
    <mergeCell ref="J19:M19"/>
    <mergeCell ref="J8:M8"/>
    <mergeCell ref="J9:M9"/>
    <mergeCell ref="J10:M10"/>
    <mergeCell ref="J15:M15"/>
    <mergeCell ref="J11:M11"/>
    <mergeCell ref="J12:M12"/>
    <mergeCell ref="J13:M13"/>
    <mergeCell ref="J14:M14"/>
    <mergeCell ref="F294:H294"/>
    <mergeCell ref="B224:H224"/>
    <mergeCell ref="B232:H232"/>
    <mergeCell ref="B268:H268"/>
    <mergeCell ref="A4:H4"/>
    <mergeCell ref="B52:H52"/>
    <mergeCell ref="B77:H77"/>
    <mergeCell ref="B80:H80"/>
    <mergeCell ref="B276:H276"/>
    <mergeCell ref="F1:H2"/>
    <mergeCell ref="B7:H7"/>
    <mergeCell ref="C288:H288"/>
    <mergeCell ref="F289:H289"/>
    <mergeCell ref="F290:H290"/>
    <mergeCell ref="C292:H292"/>
    <mergeCell ref="B280:H280"/>
    <mergeCell ref="B255:H25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Work-1</cp:lastModifiedBy>
  <cp:lastPrinted>2017-07-05T13:03:39Z</cp:lastPrinted>
  <dcterms:created xsi:type="dcterms:W3CDTF">2017-03-14T06:33:50Z</dcterms:created>
  <dcterms:modified xsi:type="dcterms:W3CDTF">2017-07-26T07:58:52Z</dcterms:modified>
  <cp:category/>
  <cp:version/>
  <cp:contentType/>
  <cp:contentStatus/>
</cp:coreProperties>
</file>