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270" windowWidth="11640" windowHeight="93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'Лист3'!$A$1:$G$65</definedName>
  </definedNames>
  <calcPr fullCalcOnLoad="1"/>
</workbook>
</file>

<file path=xl/sharedStrings.xml><?xml version="1.0" encoding="utf-8"?>
<sst xmlns="http://schemas.openxmlformats.org/spreadsheetml/2006/main" count="129" uniqueCount="92">
  <si>
    <t>Додаток 12</t>
  </si>
  <si>
    <t>до рішення міської ради</t>
  </si>
  <si>
    <t xml:space="preserve"> (у редакції рішення міської ради</t>
  </si>
  <si>
    <t>Перелік</t>
  </si>
  <si>
    <t>по м.Кам’янське</t>
  </si>
  <si>
    <t>№ з/п</t>
  </si>
  <si>
    <t>Назва об’єкту(заходу)</t>
  </si>
  <si>
    <t>Сума, грн</t>
  </si>
  <si>
    <t>за рахунок субвенції</t>
  </si>
  <si>
    <t>за рахунок співфінансування з міського бюджету</t>
  </si>
  <si>
    <t>Разом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</si>
  <si>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</si>
  <si>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РАЗОМ </t>
  </si>
  <si>
    <r>
      <t>Код програмної класифікації видатків та кредитування місцевих бюджетів</t>
    </r>
    <r>
      <rPr>
        <sz val="11"/>
        <rFont val="Arial"/>
        <family val="2"/>
      </rPr>
      <t>¹</t>
    </r>
  </si>
  <si>
    <t xml:space="preserve">Секретар міської ради                                                           </t>
  </si>
  <si>
    <t xml:space="preserve"> О.Ю.Залевський</t>
  </si>
  <si>
    <t xml:space="preserve">від 16.12.2016  № 560-12/VII </t>
  </si>
  <si>
    <t>Проведення невідкладних відновлювальних робіт, будівництво та реконструкція позашкільних навчальних закладів</t>
  </si>
  <si>
    <t>Капітальний ремонт житлового фонду</t>
  </si>
  <si>
    <t xml:space="preserve">Капітальний ремонт житлового будинку по бульв. Будівельників. 10 (вант. ліфт) м. Кам’янське </t>
  </si>
  <si>
    <t xml:space="preserve">Капітальний ремонт житлового будинку по бульв.Будівельників. 12 (вант. ліфт) м. Кам’янське </t>
  </si>
  <si>
    <t xml:space="preserve">Капітальний ремонт житлового будинку по бульв.Будівельників. 42 (вант. ліфт) м. Кам’янське </t>
  </si>
  <si>
    <t xml:space="preserve">Капітальний ремонт житлового будинку по просп.Металургів. 40 (вант. ліфт) м. Кам’янське </t>
  </si>
  <si>
    <t xml:space="preserve">Капітальний ремонт житлового будинку по просп.Металургів. 56 (вант. ліфт) м. Кам’янське </t>
  </si>
  <si>
    <t xml:space="preserve">Капітальний ремонт житлового будинку по просп.Металургів. 60 (вант. ліфт) м. Кам’янське </t>
  </si>
  <si>
    <t xml:space="preserve">Капітальний ремонт житлового будинку по просп.Героїв АТО 7Б (вант. ліфт) м. Кам’янське </t>
  </si>
  <si>
    <t xml:space="preserve">Капітальний ремонт житлового будинку по просп.Героїв АТО 7В (вант. ліфт) м. Кам’янське </t>
  </si>
  <si>
    <t>Капітальний ремонт житлового будинку по просп.Аношкіна 115 (ліфт 2 під`їзд) в м. Дніпродзержинську</t>
  </si>
  <si>
    <t xml:space="preserve">Капітальний ремонт житлового будинку вул.Дунайська. 41а (вант. ліфт 2 під`їзд) м. Кам’янське </t>
  </si>
  <si>
    <t xml:space="preserve">Капітальний ремонт житлового будинку вул.Дунайська. 41а (вант. ліфт 1 під`їзд) м. Кам’янське </t>
  </si>
  <si>
    <t>Капітальний ремонт житлового будинку по просп. Аношкіна. 115 (ліфт 4 під`їзд) в м. Дніпродзержинську</t>
  </si>
  <si>
    <t>Театри</t>
  </si>
  <si>
    <t>Для придбання медичного обладнання для комунального закладу «Кам’янська міська лікарня №7» Дніпропетровської обласної ради</t>
  </si>
  <si>
    <t>Багатопрофільна стаціонарна медична допомога населенню</t>
  </si>
  <si>
    <t>Капітальний ремонт житлового будинку по просп.Наддніпрянський, 18А (вант.ліфт) м.Кам'янське</t>
  </si>
  <si>
    <t>Капітальний ремонт житлового будинку по бульв.Героїв, 42 (ліфт 2 під'їзд) м.Кам'янське</t>
  </si>
  <si>
    <t>Капітальний ремонт житлового будинку по просп.Маршала Жукова, 7а (просп.Героїв АТО, 7а)(ліфт) в м.Дніпродзержинську</t>
  </si>
  <si>
    <t>Капітальний ремонт житлового будинку по просп.Дружби Народів, 53Б (вант.ліфт) м.Кам'янське</t>
  </si>
  <si>
    <t>Капітальний ремонт житлового будинку по просп.Наддніпрянський, 18а (вант.ліфт) м.Кам'янське</t>
  </si>
  <si>
    <t xml:space="preserve">об’єктів та заходів, що фінансуються відповідно до розпоряджень Кабінету Міністрів України від 11 травня 2017 р. №310-р, від 12 липня 2017 р. №463-р, від 27 вересня 2017р. №689-р «Деякі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територій» </t>
  </si>
  <si>
    <t>Будівництво світлофорного об’єкту на перетині Єлізаветівського шосе з просп. Перемоги та вул. Індустріальної у м. Дніпродзержинську</t>
  </si>
  <si>
    <t>Реалізація заходів щодо інвестиційного розвитку території</t>
  </si>
  <si>
    <t>х</t>
  </si>
  <si>
    <t>Капітальний ремонт даху та спортзалу нового корпусу комунального закладу "Середня загальноосвітня школа № 9 м.Дніпродзержинська" Дніпродзержинської міської ради адреса: вул. Долматова, 13, м. Кам’янське</t>
  </si>
  <si>
    <t>Для покращення матеріально-технічного забезпечення та облаштування місць для сидіння  в глядацькій залі комунального закладу "Академічний музично-драматичний театр ім.Лесі Українки м.Кам’янського" Кам’янської міської ради</t>
  </si>
  <si>
    <t>Розробка проектно-кошторисної документації на реконструкцію комунального закладу "Дитячо-юнацька спортивна школа №2 Кам’янської міської ради", адреса: вул.Мира, 19а м.Кам’янське</t>
  </si>
  <si>
    <t>Капітальний ремонт будівлі Комунального закладу "Дошкільний навчальний заклад № 19 "Калинка" Кам’янської міської ради по пр. Ювілейному, 37, м. Кам’янське, Дніпропетровська область</t>
  </si>
  <si>
    <t>Реконструкція зовнішніх мереж теплопостачання будівлі Комунального закладу "Середня загальноосвітня школа №  37 м. Кам’янське" Кам’янської міської ради за адресою: вул. Чорновола, 34/22, м. Кам’янське, Дніпропетровська область</t>
  </si>
  <si>
    <t>Капітальний ремонт покрівлі Комунального закладу "Навчально-виховний комплекс "Загальноосвітній навчальний заклад — дошкільний навчальний заклад" № 24" Кам’янської міської ради за адресою: 
вул. Лікарняна, 51, м. Кам’янське, Дніпропетровська область</t>
  </si>
  <si>
    <t>Придбання комп’ютерного класу для Індустріального коледжу державного вищого навчального закладу "Український державний хіміко-технологічний університет" за адресою: Дніпропетровська область, місто Кам’янське, вул. Медична, 10</t>
  </si>
  <si>
    <t>Покращення матеріально-технічної бази та придбання 2- інтерактивних комплексів для учнів Комунального закладу "Середня загальноосвітня школа № 7" Кам’янської міської ради, за адресою: Дніпропетровська область, місто Кам’янське, вул. Ніжинська, 7</t>
  </si>
  <si>
    <t>Покращення матеріально-технічної бази та придбання комп’ютерної техніки для кабінету інформатики для учнів Комунального закладу "Навчально-виховний комплекс "Загальноосвітній навчальний заклад – дошкільний навчальний заклад" № 13" Кам’янської міської ради, за адресою: Дніпропетровська область, місто Кам’янське, вул. Звенигородська, 42</t>
  </si>
  <si>
    <t>Покращення матеріально-технічної бази та придбання оргтехніки (інтерактивний комплекс, ноутбук, телевізор) для учнів Комунального закладу "Середня загальноосвітня школа № 35" Кам’янської міської ради, за адресою: Дніпропетровська область, місто Кам’янське, вул. Привітна, 162</t>
  </si>
  <si>
    <t>Покращення матеріально-технічної бази та придбання інтерактивного комплексу для учнів Комунального закладу "Середня загальноосвітня школа № 28" Кам’янської міської ради, за адресою: Дніпропетровська область, місто Кам’янське, вул. Криворізька, 41</t>
  </si>
  <si>
    <t xml:space="preserve">Покращення матеріально-технічної бази та придбання спортивного інвентаря (мати гімнастичні, килим для занять з теквондо ВТФ, інвентар для художньої гімнастики) для дітей Комунального закладу "Дитячо-юнацька спортивна школа № 4" Кам’янської міської ради, за адресою: Дніпропетровська область, місто Кам’янське, вул. С. Слісаренка, 5 </t>
  </si>
  <si>
    <t>Покращення матеріально-технічної бази та придбання інтерактивного комплексу для учнів Комунального закладу "Спеціалізована школа з поглибленим вивченням іноземних мов І ступеня – колегіум № 16" Кам’янської міської ради, за адресою: Дніпропетровська область, місто Кам’янське, проспект Тараса Шевченка, 8</t>
  </si>
  <si>
    <t xml:space="preserve">Покращення матеріально-технічної бази та придбання комп’ютерної техніки для учнів Комунального закладу "Дошкільний навчальний заклад (ясла-садок) "Пролісок" Кам’янської міської ради, за адресою: Дніпропетровська область, місто Кам’янське, проспект Аношкіна, 85 </t>
  </si>
  <si>
    <t>обл.бюджет</t>
  </si>
  <si>
    <t>Покращення матеріально-технічної бази та придбання комп’ютерного класу для учнів Комунального закладу "Середня загальноосвітня школа № 12" Кам’янської міської ради, за адресою: Дніпропетровська область, місто Кам’янське, вул. С. Слісаренка, 30</t>
  </si>
  <si>
    <t>Покращення матеріально-технічної бази, придбання відеоапаратури та комп’ютерної техніки для Комунального підприємства Кам’янської міської ради "Міська інформаційна служба" за адресою: Дніпропетровська область, місто Кам’янське, проспект Шевченка, 14</t>
  </si>
  <si>
    <t>Покращення матеріально-технічної бази заміна склоблоків на енергозберігаючі металопластикові вікна в рекреаціях комплексу Комунального закладу "Навчально-виховний комплекс "Дошкільний навчальний заклад (ясла-садок) – загальноосвітня школа І ступеня №  25 "Волошка" Кам’янської міської ради, за адресою: Дніпропетровська область, місто Кам’янське, вул.С. Слісаренка, 26</t>
  </si>
  <si>
    <t>Покращення матеріально-технічної бази та придбання інтерактивного комплексу для учнів Комунального закладу "Середня загальноосвітня школа № 18" Кам’янської міської ради, за адресою: Дніпропетровська область, місто Кам’янське, вул. Звенигородська, 31</t>
  </si>
  <si>
    <t xml:space="preserve"> №310-р, </t>
  </si>
  <si>
    <t>обл</t>
  </si>
  <si>
    <t>держ</t>
  </si>
  <si>
    <t xml:space="preserve"> №463-р, </t>
  </si>
  <si>
    <t xml:space="preserve"> №689-р, </t>
  </si>
  <si>
    <t>всього</t>
  </si>
  <si>
    <t>відхилення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</si>
  <si>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вул.С.Слісаренка, 8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</si>
  <si>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вул.Горького, 152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</si>
  <si>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мікрорайон 55 блочок, перетин вулиць Закарпатська - Долинська</t>
  </si>
  <si>
    <t>Придбання та облаштування дитячого оздоровчо-ігрового майданчика для дітей Заводського району за адресою:Дніпропетровська область, місто Кам'янське, 1 пров.Чугуївський, 19</t>
  </si>
  <si>
    <t>0316010</t>
  </si>
  <si>
    <t>0316060</t>
  </si>
  <si>
    <t>Найменування згідно з типовою відомчою/ типовою програмною/тимчасовою класифікацією видатків та кредитування місцевого бюджету</t>
  </si>
  <si>
    <t>Забезпечення надійного та безперебійного функціонування житлово-експлуатаційного господарства</t>
  </si>
  <si>
    <t>Благоустрій міст, сіл, селищ</t>
  </si>
  <si>
    <t>Дошкільна освiта</t>
  </si>
  <si>
    <t>0117211</t>
  </si>
  <si>
    <t>Сприяння діяльності телебачення і радіомовлення</t>
  </si>
  <si>
    <t>Утримання та навчально-тренувальна робота комунальних дитячо-юнацьких спортивних шкіл</t>
  </si>
  <si>
    <t>м. Каи`янське</t>
  </si>
  <si>
    <t>1. Кам`янська міська рада</t>
  </si>
  <si>
    <t>2. Адміністрація Заводського району міської ради</t>
  </si>
  <si>
    <t>3. Департамент з гуманітарних питань міської ради</t>
  </si>
  <si>
    <t>4. Управління охорони здоров`я міської ради</t>
  </si>
  <si>
    <t xml:space="preserve">5. Департамент житлово-комунального господарства та будівництва міської ради </t>
  </si>
  <si>
    <t>6. Департамент фінансів міської ради</t>
  </si>
  <si>
    <t xml:space="preserve">Інші видатки </t>
  </si>
  <si>
    <t>(грн.)</t>
  </si>
  <si>
    <t xml:space="preserve">від                     №              )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</si>
</sst>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_ ;[Red]\-0.00\ "/>
  </numFmts>
  <fonts count="34">
    <font>
      <sz val="10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8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24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88" fontId="4" fillId="0" borderId="0" xfId="0" applyNumberFormat="1" applyFont="1" applyAlignment="1">
      <alignment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5" fillId="0" borderId="0" xfId="0" applyFont="1" applyAlignment="1">
      <alignment horizontal="right" vertical="center" wrapText="1"/>
    </xf>
    <xf numFmtId="4" fontId="2" fillId="24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93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70" zoomScaleNormal="75" zoomScaleSheetLayoutView="70" zoomScalePageLayoutView="0" workbookViewId="0" topLeftCell="A2">
      <selection activeCell="E6" sqref="E6"/>
    </sheetView>
  </sheetViews>
  <sheetFormatPr defaultColWidth="8.8515625" defaultRowHeight="12.75"/>
  <cols>
    <col min="1" max="1" width="3.421875" style="2" customWidth="1"/>
    <col min="2" max="2" width="48.00390625" style="2" customWidth="1"/>
    <col min="3" max="3" width="13.140625" style="2" customWidth="1"/>
    <col min="4" max="4" width="32.28125" style="2" customWidth="1"/>
    <col min="5" max="5" width="13.00390625" style="2" customWidth="1"/>
    <col min="6" max="6" width="16.00390625" style="2" customWidth="1"/>
    <col min="7" max="7" width="13.7109375" style="6" customWidth="1"/>
    <col min="8" max="8" width="9.28125" style="2" customWidth="1"/>
    <col min="9" max="9" width="6.7109375" style="2" customWidth="1"/>
    <col min="10" max="10" width="8.7109375" style="2" customWidth="1"/>
    <col min="11" max="11" width="6.7109375" style="2" customWidth="1"/>
    <col min="12" max="12" width="8.140625" style="2" customWidth="1"/>
    <col min="13" max="13" width="8.421875" style="2" customWidth="1"/>
    <col min="14" max="14" width="10.28125" style="2" bestFit="1" customWidth="1"/>
    <col min="15" max="16384" width="8.8515625" style="2" customWidth="1"/>
  </cols>
  <sheetData>
    <row r="1" spans="5:7" ht="12.75" customHeight="1">
      <c r="E1" s="35" t="s">
        <v>0</v>
      </c>
      <c r="F1" s="35"/>
      <c r="G1" s="35"/>
    </row>
    <row r="2" spans="5:14" ht="12.75" customHeight="1">
      <c r="E2" s="35" t="s">
        <v>1</v>
      </c>
      <c r="F2" s="35"/>
      <c r="G2" s="35"/>
      <c r="I2" s="31" t="s">
        <v>62</v>
      </c>
      <c r="J2" s="31"/>
      <c r="K2" s="31" t="s">
        <v>65</v>
      </c>
      <c r="L2" s="31"/>
      <c r="M2" s="31" t="s">
        <v>66</v>
      </c>
      <c r="N2" s="31"/>
    </row>
    <row r="3" spans="5:14" ht="13.5" customHeight="1">
      <c r="E3" s="37" t="s">
        <v>16</v>
      </c>
      <c r="F3" s="37"/>
      <c r="G3" s="37"/>
      <c r="I3" s="18" t="s">
        <v>63</v>
      </c>
      <c r="J3" s="18" t="s">
        <v>64</v>
      </c>
      <c r="K3" s="18" t="s">
        <v>63</v>
      </c>
      <c r="L3" s="18" t="s">
        <v>64</v>
      </c>
      <c r="M3" s="18" t="s">
        <v>63</v>
      </c>
      <c r="N3" s="18" t="s">
        <v>64</v>
      </c>
    </row>
    <row r="4" spans="5:14" ht="12.75" customHeight="1">
      <c r="E4" s="35" t="s">
        <v>2</v>
      </c>
      <c r="F4" s="35"/>
      <c r="G4" s="35"/>
      <c r="I4" s="19"/>
      <c r="J4" s="19">
        <f>4100+500</f>
        <v>4600</v>
      </c>
      <c r="K4" s="19">
        <v>580</v>
      </c>
      <c r="L4" s="19">
        <v>7999.06</v>
      </c>
      <c r="M4" s="19">
        <v>1900</v>
      </c>
      <c r="N4" s="19">
        <f>7113+250</f>
        <v>7363</v>
      </c>
    </row>
    <row r="5" spans="5:14" ht="13.5" customHeight="1">
      <c r="E5" s="35" t="s">
        <v>91</v>
      </c>
      <c r="F5" s="35"/>
      <c r="G5" s="35"/>
      <c r="I5" s="33">
        <f>I4+J4</f>
        <v>4600</v>
      </c>
      <c r="J5" s="33"/>
      <c r="K5" s="33">
        <f>K4+L4</f>
        <v>8579.060000000001</v>
      </c>
      <c r="L5" s="33"/>
      <c r="M5" s="33">
        <f>M4+N4</f>
        <v>9263</v>
      </c>
      <c r="N5" s="33"/>
    </row>
    <row r="6" spans="7:14" ht="14.25" customHeight="1">
      <c r="G6" s="2"/>
      <c r="I6" s="20" t="s">
        <v>67</v>
      </c>
      <c r="J6" s="33">
        <f>(I5+K5+M5)</f>
        <v>22442.06</v>
      </c>
      <c r="K6" s="33"/>
      <c r="L6" s="33"/>
      <c r="M6" s="33"/>
      <c r="N6" s="33"/>
    </row>
    <row r="7" spans="1:12" ht="23.25" customHeight="1">
      <c r="A7" s="42" t="s">
        <v>3</v>
      </c>
      <c r="B7" s="42"/>
      <c r="C7" s="42"/>
      <c r="D7" s="42"/>
      <c r="E7" s="42"/>
      <c r="F7" s="42"/>
      <c r="G7" s="42"/>
      <c r="I7" s="38" t="s">
        <v>68</v>
      </c>
      <c r="J7" s="38"/>
      <c r="K7" s="39">
        <f>(E61/1000)-J6</f>
        <v>0</v>
      </c>
      <c r="L7" s="39"/>
    </row>
    <row r="8" spans="1:16" ht="79.5" customHeight="1">
      <c r="A8" s="43" t="s">
        <v>39</v>
      </c>
      <c r="B8" s="43"/>
      <c r="C8" s="43"/>
      <c r="D8" s="43"/>
      <c r="E8" s="43"/>
      <c r="F8" s="43"/>
      <c r="G8" s="43"/>
      <c r="O8" s="17"/>
      <c r="P8" s="17"/>
    </row>
    <row r="9" spans="1:7" ht="25.5" customHeight="1">
      <c r="A9" s="44" t="s">
        <v>4</v>
      </c>
      <c r="B9" s="44"/>
      <c r="C9" s="44"/>
      <c r="D9" s="44"/>
      <c r="E9" s="44"/>
      <c r="F9" s="44"/>
      <c r="G9" s="44"/>
    </row>
    <row r="10" spans="1:7" ht="15">
      <c r="A10" s="1"/>
      <c r="G10" s="27" t="s">
        <v>90</v>
      </c>
    </row>
    <row r="11" spans="1:14" ht="16.5" customHeight="1">
      <c r="A11" s="36" t="s">
        <v>5</v>
      </c>
      <c r="B11" s="36" t="s">
        <v>6</v>
      </c>
      <c r="C11" s="36" t="s">
        <v>13</v>
      </c>
      <c r="D11" s="36" t="s">
        <v>75</v>
      </c>
      <c r="E11" s="36" t="s">
        <v>7</v>
      </c>
      <c r="F11" s="36"/>
      <c r="G11" s="36"/>
      <c r="I11" s="32"/>
      <c r="J11" s="32"/>
      <c r="K11" s="32"/>
      <c r="L11" s="32"/>
      <c r="M11" s="32"/>
      <c r="N11" s="32"/>
    </row>
    <row r="12" spans="1:7" ht="89.25" customHeight="1">
      <c r="A12" s="36"/>
      <c r="B12" s="36"/>
      <c r="C12" s="36"/>
      <c r="D12" s="36"/>
      <c r="E12" s="7" t="s">
        <v>8</v>
      </c>
      <c r="F12" s="7" t="s">
        <v>9</v>
      </c>
      <c r="G12" s="8" t="s">
        <v>10</v>
      </c>
    </row>
    <row r="13" spans="1:7" s="16" customFormat="1" ht="27" customHeight="1">
      <c r="A13" s="34" t="s">
        <v>83</v>
      </c>
      <c r="B13" s="34"/>
      <c r="C13" s="34"/>
      <c r="D13" s="34"/>
      <c r="E13" s="28">
        <f>E14</f>
        <v>100000</v>
      </c>
      <c r="F13" s="28">
        <f>F14</f>
        <v>10000</v>
      </c>
      <c r="G13" s="28">
        <f>G14</f>
        <v>110000</v>
      </c>
    </row>
    <row r="14" spans="1:8" s="14" customFormat="1" ht="89.25" customHeight="1">
      <c r="A14" s="5">
        <v>1</v>
      </c>
      <c r="B14" s="5" t="s">
        <v>59</v>
      </c>
      <c r="C14" s="11" t="s">
        <v>79</v>
      </c>
      <c r="D14" s="5" t="s">
        <v>80</v>
      </c>
      <c r="E14" s="29">
        <v>100000</v>
      </c>
      <c r="F14" s="29">
        <v>10000</v>
      </c>
      <c r="G14" s="30">
        <f>E14+F14</f>
        <v>110000</v>
      </c>
      <c r="H14" s="21"/>
    </row>
    <row r="15" spans="1:7" s="16" customFormat="1" ht="27" customHeight="1">
      <c r="A15" s="34" t="s">
        <v>84</v>
      </c>
      <c r="B15" s="34"/>
      <c r="C15" s="34"/>
      <c r="D15" s="34"/>
      <c r="E15" s="28">
        <f>SUM(E16:E19)</f>
        <v>600000</v>
      </c>
      <c r="F15" s="28">
        <f>SUM(F16:F19)</f>
        <v>60000</v>
      </c>
      <c r="G15" s="28">
        <f>SUM(G16:G19)</f>
        <v>660000</v>
      </c>
    </row>
    <row r="16" spans="1:7" s="14" customFormat="1" ht="64.5" customHeight="1">
      <c r="A16" s="5">
        <v>1</v>
      </c>
      <c r="B16" s="5" t="s">
        <v>69</v>
      </c>
      <c r="C16" s="22" t="s">
        <v>73</v>
      </c>
      <c r="D16" s="23" t="s">
        <v>76</v>
      </c>
      <c r="E16" s="29">
        <v>150000</v>
      </c>
      <c r="F16" s="29">
        <v>15000</v>
      </c>
      <c r="G16" s="30">
        <f>E16+F16</f>
        <v>165000</v>
      </c>
    </row>
    <row r="17" spans="1:7" s="14" customFormat="1" ht="65.25" customHeight="1">
      <c r="A17" s="5">
        <v>2</v>
      </c>
      <c r="B17" s="5" t="s">
        <v>70</v>
      </c>
      <c r="C17" s="22" t="s">
        <v>73</v>
      </c>
      <c r="D17" s="23" t="s">
        <v>76</v>
      </c>
      <c r="E17" s="29">
        <v>150000</v>
      </c>
      <c r="F17" s="29">
        <v>15000</v>
      </c>
      <c r="G17" s="30">
        <f>E17+F17</f>
        <v>165000</v>
      </c>
    </row>
    <row r="18" spans="1:7" s="14" customFormat="1" ht="75">
      <c r="A18" s="24">
        <v>3</v>
      </c>
      <c r="B18" s="5" t="s">
        <v>71</v>
      </c>
      <c r="C18" s="22" t="s">
        <v>74</v>
      </c>
      <c r="D18" s="23" t="s">
        <v>77</v>
      </c>
      <c r="E18" s="29">
        <v>150000</v>
      </c>
      <c r="F18" s="29">
        <v>15000</v>
      </c>
      <c r="G18" s="30">
        <f>E18+F18</f>
        <v>165000</v>
      </c>
    </row>
    <row r="19" spans="1:7" s="14" customFormat="1" ht="60">
      <c r="A19" s="24">
        <v>4</v>
      </c>
      <c r="B19" s="5" t="s">
        <v>72</v>
      </c>
      <c r="C19" s="22" t="s">
        <v>74</v>
      </c>
      <c r="D19" s="23" t="s">
        <v>77</v>
      </c>
      <c r="E19" s="29">
        <v>150000</v>
      </c>
      <c r="F19" s="29">
        <v>15000</v>
      </c>
      <c r="G19" s="30">
        <f>E19+F19</f>
        <v>165000</v>
      </c>
    </row>
    <row r="20" spans="1:7" s="9" customFormat="1" ht="27" customHeight="1">
      <c r="A20" s="45" t="s">
        <v>85</v>
      </c>
      <c r="B20" s="46"/>
      <c r="C20" s="46"/>
      <c r="D20" s="47"/>
      <c r="E20" s="28">
        <f>SUM(E21:E35)</f>
        <v>8340740</v>
      </c>
      <c r="F20" s="28">
        <f>SUM(F21:F35)</f>
        <v>847335</v>
      </c>
      <c r="G20" s="28">
        <f>SUM(G21:G35)</f>
        <v>9188075</v>
      </c>
    </row>
    <row r="21" spans="1:8" ht="89.25" customHeight="1">
      <c r="A21" s="5">
        <v>1</v>
      </c>
      <c r="B21" s="5" t="s">
        <v>56</v>
      </c>
      <c r="C21" s="11">
        <v>1011010</v>
      </c>
      <c r="D21" s="5" t="s">
        <v>78</v>
      </c>
      <c r="E21" s="29">
        <v>100000</v>
      </c>
      <c r="F21" s="29">
        <v>10000</v>
      </c>
      <c r="G21" s="30">
        <f aca="true" t="shared" si="0" ref="G21:G34">E21+F21</f>
        <v>110000</v>
      </c>
      <c r="H21" s="15"/>
    </row>
    <row r="22" spans="1:8" ht="67.5" customHeight="1">
      <c r="A22" s="5">
        <v>2</v>
      </c>
      <c r="B22" s="5" t="s">
        <v>46</v>
      </c>
      <c r="C22" s="11">
        <v>1011010</v>
      </c>
      <c r="D22" s="5" t="s">
        <v>78</v>
      </c>
      <c r="E22" s="29">
        <v>1194090</v>
      </c>
      <c r="F22" s="29">
        <v>132670</v>
      </c>
      <c r="G22" s="30">
        <f t="shared" si="0"/>
        <v>1326760</v>
      </c>
      <c r="H22" s="25"/>
    </row>
    <row r="23" spans="1:8" s="14" customFormat="1" ht="89.25" customHeight="1">
      <c r="A23" s="5">
        <v>3</v>
      </c>
      <c r="B23" s="5" t="s">
        <v>50</v>
      </c>
      <c r="C23" s="7">
        <v>1011020</v>
      </c>
      <c r="D23" s="5" t="s">
        <v>11</v>
      </c>
      <c r="E23" s="29">
        <v>100000</v>
      </c>
      <c r="F23" s="29">
        <v>10000</v>
      </c>
      <c r="G23" s="30">
        <f t="shared" si="0"/>
        <v>110000</v>
      </c>
      <c r="H23" s="15"/>
    </row>
    <row r="24" spans="1:8" s="14" customFormat="1" ht="86.25" customHeight="1">
      <c r="A24" s="5">
        <v>4</v>
      </c>
      <c r="B24" s="5" t="s">
        <v>58</v>
      </c>
      <c r="C24" s="7">
        <v>1011020</v>
      </c>
      <c r="D24" s="5" t="s">
        <v>11</v>
      </c>
      <c r="E24" s="29">
        <v>100000</v>
      </c>
      <c r="F24" s="29">
        <v>10000</v>
      </c>
      <c r="G24" s="30">
        <f t="shared" si="0"/>
        <v>110000</v>
      </c>
      <c r="H24" s="15"/>
    </row>
    <row r="25" spans="1:8" s="14" customFormat="1" ht="113.25" customHeight="1">
      <c r="A25" s="5">
        <v>5</v>
      </c>
      <c r="B25" s="5" t="s">
        <v>51</v>
      </c>
      <c r="C25" s="7">
        <v>1011020</v>
      </c>
      <c r="D25" s="5" t="s">
        <v>11</v>
      </c>
      <c r="E25" s="29">
        <v>100000</v>
      </c>
      <c r="F25" s="29">
        <v>10000</v>
      </c>
      <c r="G25" s="30">
        <f t="shared" si="0"/>
        <v>110000</v>
      </c>
      <c r="H25" s="15"/>
    </row>
    <row r="26" spans="1:8" s="14" customFormat="1" ht="89.25" customHeight="1">
      <c r="A26" s="5">
        <v>6</v>
      </c>
      <c r="B26" s="5" t="s">
        <v>61</v>
      </c>
      <c r="C26" s="7">
        <v>1011020</v>
      </c>
      <c r="D26" s="5" t="s">
        <v>11</v>
      </c>
      <c r="E26" s="29">
        <v>100000</v>
      </c>
      <c r="F26" s="29">
        <v>10000</v>
      </c>
      <c r="G26" s="30">
        <f t="shared" si="0"/>
        <v>110000</v>
      </c>
      <c r="H26" s="15"/>
    </row>
    <row r="27" spans="1:8" s="14" customFormat="1" ht="89.25" customHeight="1">
      <c r="A27" s="5">
        <v>7</v>
      </c>
      <c r="B27" s="5" t="s">
        <v>52</v>
      </c>
      <c r="C27" s="7">
        <v>1011020</v>
      </c>
      <c r="D27" s="5" t="s">
        <v>11</v>
      </c>
      <c r="E27" s="29">
        <v>100000</v>
      </c>
      <c r="F27" s="29">
        <v>10000</v>
      </c>
      <c r="G27" s="30">
        <f t="shared" si="0"/>
        <v>110000</v>
      </c>
      <c r="H27" s="15"/>
    </row>
    <row r="28" spans="1:8" s="14" customFormat="1" ht="89.25" customHeight="1">
      <c r="A28" s="5">
        <v>8</v>
      </c>
      <c r="B28" s="5" t="s">
        <v>53</v>
      </c>
      <c r="C28" s="7">
        <v>1011020</v>
      </c>
      <c r="D28" s="5" t="s">
        <v>11</v>
      </c>
      <c r="E28" s="29">
        <v>100000</v>
      </c>
      <c r="F28" s="29">
        <v>10000</v>
      </c>
      <c r="G28" s="30">
        <f t="shared" si="0"/>
        <v>110000</v>
      </c>
      <c r="H28" s="15"/>
    </row>
    <row r="29" spans="1:8" s="14" customFormat="1" ht="102.75" customHeight="1">
      <c r="A29" s="5">
        <v>9</v>
      </c>
      <c r="B29" s="5" t="s">
        <v>55</v>
      </c>
      <c r="C29" s="7">
        <v>1011020</v>
      </c>
      <c r="D29" s="5" t="s">
        <v>11</v>
      </c>
      <c r="E29" s="29">
        <v>100000</v>
      </c>
      <c r="F29" s="29">
        <v>10000</v>
      </c>
      <c r="G29" s="30">
        <f t="shared" si="0"/>
        <v>110000</v>
      </c>
      <c r="H29" s="15"/>
    </row>
    <row r="30" spans="1:8" s="14" customFormat="1" ht="121.5" customHeight="1">
      <c r="A30" s="5">
        <v>10</v>
      </c>
      <c r="B30" s="5" t="s">
        <v>60</v>
      </c>
      <c r="C30" s="11">
        <v>1011020</v>
      </c>
      <c r="D30" s="5" t="s">
        <v>11</v>
      </c>
      <c r="E30" s="29">
        <v>100000</v>
      </c>
      <c r="F30" s="29">
        <v>10000</v>
      </c>
      <c r="G30" s="30">
        <f t="shared" si="0"/>
        <v>110000</v>
      </c>
      <c r="H30" s="15"/>
    </row>
    <row r="31" spans="1:7" ht="89.25" customHeight="1">
      <c r="A31" s="5">
        <v>11</v>
      </c>
      <c r="B31" s="5" t="s">
        <v>43</v>
      </c>
      <c r="C31" s="7">
        <v>1011020</v>
      </c>
      <c r="D31" s="5" t="s">
        <v>11</v>
      </c>
      <c r="E31" s="29">
        <f>4600000+157000+585000-500000</f>
        <v>4842000</v>
      </c>
      <c r="F31" s="29">
        <f>460000+15700+58500-50000</f>
        <v>484200</v>
      </c>
      <c r="G31" s="30">
        <f t="shared" si="0"/>
        <v>5326200</v>
      </c>
    </row>
    <row r="32" spans="1:7" s="14" customFormat="1" ht="89.25" customHeight="1">
      <c r="A32" s="5">
        <v>12</v>
      </c>
      <c r="B32" s="5" t="s">
        <v>48</v>
      </c>
      <c r="C32" s="11">
        <v>1011020</v>
      </c>
      <c r="D32" s="5" t="s">
        <v>11</v>
      </c>
      <c r="E32" s="29">
        <v>824650</v>
      </c>
      <c r="F32" s="29">
        <v>82465</v>
      </c>
      <c r="G32" s="30">
        <f t="shared" si="0"/>
        <v>907115</v>
      </c>
    </row>
    <row r="33" spans="1:7" ht="82.5" customHeight="1">
      <c r="A33" s="5">
        <v>13</v>
      </c>
      <c r="B33" s="5" t="s">
        <v>44</v>
      </c>
      <c r="C33" s="7">
        <v>1014020</v>
      </c>
      <c r="D33" s="12" t="s">
        <v>31</v>
      </c>
      <c r="E33" s="29">
        <v>280000</v>
      </c>
      <c r="F33" s="29">
        <v>28000</v>
      </c>
      <c r="G33" s="30">
        <f t="shared" si="0"/>
        <v>308000</v>
      </c>
    </row>
    <row r="34" spans="1:8" s="14" customFormat="1" ht="114" customHeight="1">
      <c r="A34" s="5">
        <v>14</v>
      </c>
      <c r="B34" s="5" t="s">
        <v>54</v>
      </c>
      <c r="C34" s="11">
        <v>1015031</v>
      </c>
      <c r="D34" s="26" t="s">
        <v>81</v>
      </c>
      <c r="E34" s="29">
        <v>100000</v>
      </c>
      <c r="F34" s="29">
        <v>10000</v>
      </c>
      <c r="G34" s="30">
        <f t="shared" si="0"/>
        <v>110000</v>
      </c>
      <c r="H34" s="15"/>
    </row>
    <row r="35" spans="1:7" ht="67.5" customHeight="1">
      <c r="A35" s="5">
        <v>15</v>
      </c>
      <c r="B35" s="5" t="s">
        <v>45</v>
      </c>
      <c r="C35" s="11">
        <v>1016350</v>
      </c>
      <c r="D35" s="5" t="s">
        <v>17</v>
      </c>
      <c r="E35" s="29">
        <v>200000</v>
      </c>
      <c r="F35" s="29">
        <v>20000</v>
      </c>
      <c r="G35" s="30">
        <f aca="true" t="shared" si="1" ref="G35:G55">E35+F35</f>
        <v>220000</v>
      </c>
    </row>
    <row r="36" spans="1:7" s="9" customFormat="1" ht="30" customHeight="1">
      <c r="A36" s="34" t="s">
        <v>86</v>
      </c>
      <c r="B36" s="34"/>
      <c r="C36" s="34"/>
      <c r="D36" s="34"/>
      <c r="E36" s="28">
        <f>E37</f>
        <v>300000</v>
      </c>
      <c r="F36" s="28">
        <f>F37</f>
        <v>30000</v>
      </c>
      <c r="G36" s="28">
        <f>G37</f>
        <v>330000</v>
      </c>
    </row>
    <row r="37" spans="1:7" ht="54.75" customHeight="1">
      <c r="A37" s="5">
        <v>1</v>
      </c>
      <c r="B37" s="5" t="s">
        <v>32</v>
      </c>
      <c r="C37" s="11">
        <v>1412010</v>
      </c>
      <c r="D37" s="5" t="s">
        <v>33</v>
      </c>
      <c r="E37" s="29">
        <v>300000</v>
      </c>
      <c r="F37" s="29">
        <v>30000</v>
      </c>
      <c r="G37" s="30">
        <f t="shared" si="1"/>
        <v>330000</v>
      </c>
    </row>
    <row r="38" spans="1:7" s="9" customFormat="1" ht="32.25" customHeight="1">
      <c r="A38" s="34" t="s">
        <v>87</v>
      </c>
      <c r="B38" s="34"/>
      <c r="C38" s="34"/>
      <c r="D38" s="34"/>
      <c r="E38" s="28">
        <f>SUM(E39:E57)</f>
        <v>12151320</v>
      </c>
      <c r="F38" s="28">
        <f>SUM(F39:F57)</f>
        <v>1215139</v>
      </c>
      <c r="G38" s="28">
        <f>SUM(G39:G57)</f>
        <v>13366459</v>
      </c>
    </row>
    <row r="39" spans="1:7" ht="43.5" customHeight="1">
      <c r="A39" s="5">
        <v>1</v>
      </c>
      <c r="B39" s="5" t="s">
        <v>19</v>
      </c>
      <c r="C39" s="7">
        <v>4716021</v>
      </c>
      <c r="D39" s="5" t="s">
        <v>18</v>
      </c>
      <c r="E39" s="29">
        <v>618824</v>
      </c>
      <c r="F39" s="29">
        <v>61883</v>
      </c>
      <c r="G39" s="30">
        <f t="shared" si="1"/>
        <v>680707</v>
      </c>
    </row>
    <row r="40" spans="1:7" ht="50.25" customHeight="1">
      <c r="A40" s="5">
        <v>2</v>
      </c>
      <c r="B40" s="5" t="s">
        <v>20</v>
      </c>
      <c r="C40" s="7">
        <v>4716021</v>
      </c>
      <c r="D40" s="5" t="s">
        <v>18</v>
      </c>
      <c r="E40" s="29">
        <v>618824</v>
      </c>
      <c r="F40" s="29">
        <v>61883</v>
      </c>
      <c r="G40" s="30">
        <f t="shared" si="1"/>
        <v>680707</v>
      </c>
    </row>
    <row r="41" spans="1:7" ht="46.5" customHeight="1">
      <c r="A41" s="5">
        <v>3</v>
      </c>
      <c r="B41" s="5" t="s">
        <v>21</v>
      </c>
      <c r="C41" s="7">
        <v>4716021</v>
      </c>
      <c r="D41" s="5" t="s">
        <v>18</v>
      </c>
      <c r="E41" s="29">
        <v>618824</v>
      </c>
      <c r="F41" s="29">
        <v>61883</v>
      </c>
      <c r="G41" s="30">
        <f t="shared" si="1"/>
        <v>680707</v>
      </c>
    </row>
    <row r="42" spans="1:7" ht="50.25" customHeight="1">
      <c r="A42" s="5">
        <v>4</v>
      </c>
      <c r="B42" s="5" t="s">
        <v>22</v>
      </c>
      <c r="C42" s="7">
        <v>4716021</v>
      </c>
      <c r="D42" s="5" t="s">
        <v>18</v>
      </c>
      <c r="E42" s="29">
        <v>618824</v>
      </c>
      <c r="F42" s="29">
        <v>61883</v>
      </c>
      <c r="G42" s="30">
        <f t="shared" si="1"/>
        <v>680707</v>
      </c>
    </row>
    <row r="43" spans="1:7" ht="48" customHeight="1">
      <c r="A43" s="5">
        <v>5</v>
      </c>
      <c r="B43" s="5" t="s">
        <v>23</v>
      </c>
      <c r="C43" s="7">
        <v>4716021</v>
      </c>
      <c r="D43" s="5" t="s">
        <v>18</v>
      </c>
      <c r="E43" s="29">
        <v>618824</v>
      </c>
      <c r="F43" s="29">
        <v>61883</v>
      </c>
      <c r="G43" s="30">
        <f t="shared" si="1"/>
        <v>680707</v>
      </c>
    </row>
    <row r="44" spans="1:7" ht="45" customHeight="1">
      <c r="A44" s="5">
        <v>6</v>
      </c>
      <c r="B44" s="5" t="s">
        <v>24</v>
      </c>
      <c r="C44" s="7">
        <v>4716021</v>
      </c>
      <c r="D44" s="5" t="s">
        <v>18</v>
      </c>
      <c r="E44" s="29">
        <v>618824</v>
      </c>
      <c r="F44" s="29">
        <v>61883</v>
      </c>
      <c r="G44" s="30">
        <f t="shared" si="1"/>
        <v>680707</v>
      </c>
    </row>
    <row r="45" spans="1:7" ht="48" customHeight="1">
      <c r="A45" s="5">
        <v>7</v>
      </c>
      <c r="B45" s="5" t="s">
        <v>25</v>
      </c>
      <c r="C45" s="7">
        <v>4716021</v>
      </c>
      <c r="D45" s="5" t="s">
        <v>18</v>
      </c>
      <c r="E45" s="29">
        <v>618824</v>
      </c>
      <c r="F45" s="29">
        <v>61883</v>
      </c>
      <c r="G45" s="30">
        <f t="shared" si="1"/>
        <v>680707</v>
      </c>
    </row>
    <row r="46" spans="1:7" ht="48" customHeight="1">
      <c r="A46" s="5">
        <v>8</v>
      </c>
      <c r="B46" s="5" t="s">
        <v>26</v>
      </c>
      <c r="C46" s="7">
        <v>4716021</v>
      </c>
      <c r="D46" s="5" t="s">
        <v>18</v>
      </c>
      <c r="E46" s="29">
        <v>618824</v>
      </c>
      <c r="F46" s="29">
        <v>61883</v>
      </c>
      <c r="G46" s="30">
        <f t="shared" si="1"/>
        <v>680707</v>
      </c>
    </row>
    <row r="47" spans="1:7" ht="48" customHeight="1">
      <c r="A47" s="5">
        <v>9</v>
      </c>
      <c r="B47" s="5" t="s">
        <v>27</v>
      </c>
      <c r="C47" s="7">
        <v>4716021</v>
      </c>
      <c r="D47" s="5" t="s">
        <v>18</v>
      </c>
      <c r="E47" s="29">
        <v>448964</v>
      </c>
      <c r="F47" s="29">
        <v>44897</v>
      </c>
      <c r="G47" s="30">
        <f t="shared" si="1"/>
        <v>493861</v>
      </c>
    </row>
    <row r="48" spans="1:7" ht="51" customHeight="1">
      <c r="A48" s="5">
        <v>10</v>
      </c>
      <c r="B48" s="5" t="s">
        <v>28</v>
      </c>
      <c r="C48" s="7">
        <v>4716021</v>
      </c>
      <c r="D48" s="5" t="s">
        <v>18</v>
      </c>
      <c r="E48" s="29">
        <v>1174716</v>
      </c>
      <c r="F48" s="29">
        <v>117472</v>
      </c>
      <c r="G48" s="30">
        <f t="shared" si="1"/>
        <v>1292188</v>
      </c>
    </row>
    <row r="49" spans="1:7" ht="48" customHeight="1">
      <c r="A49" s="5">
        <v>11</v>
      </c>
      <c r="B49" s="5" t="s">
        <v>29</v>
      </c>
      <c r="C49" s="7">
        <v>4716021</v>
      </c>
      <c r="D49" s="5" t="s">
        <v>18</v>
      </c>
      <c r="E49" s="29">
        <v>618824</v>
      </c>
      <c r="F49" s="29">
        <v>61883</v>
      </c>
      <c r="G49" s="30">
        <f t="shared" si="1"/>
        <v>680707</v>
      </c>
    </row>
    <row r="50" spans="1:7" ht="48" customHeight="1">
      <c r="A50" s="5">
        <v>12</v>
      </c>
      <c r="B50" s="5" t="s">
        <v>30</v>
      </c>
      <c r="C50" s="7">
        <v>4716021</v>
      </c>
      <c r="D50" s="5" t="s">
        <v>18</v>
      </c>
      <c r="E50" s="29">
        <v>448964</v>
      </c>
      <c r="F50" s="29">
        <v>44897</v>
      </c>
      <c r="G50" s="30">
        <f t="shared" si="1"/>
        <v>493861</v>
      </c>
    </row>
    <row r="51" spans="1:7" ht="48" customHeight="1">
      <c r="A51" s="5">
        <v>13</v>
      </c>
      <c r="B51" s="5" t="s">
        <v>34</v>
      </c>
      <c r="C51" s="7">
        <v>4716021</v>
      </c>
      <c r="D51" s="5" t="s">
        <v>18</v>
      </c>
      <c r="E51" s="29">
        <v>551000</v>
      </c>
      <c r="F51" s="29">
        <v>55100</v>
      </c>
      <c r="G51" s="30">
        <f t="shared" si="1"/>
        <v>606100</v>
      </c>
    </row>
    <row r="52" spans="1:7" ht="38.25" customHeight="1">
      <c r="A52" s="5">
        <v>14</v>
      </c>
      <c r="B52" s="5" t="s">
        <v>35</v>
      </c>
      <c r="C52" s="7">
        <v>4716021</v>
      </c>
      <c r="D52" s="5" t="s">
        <v>18</v>
      </c>
      <c r="E52" s="29">
        <v>551000</v>
      </c>
      <c r="F52" s="29">
        <v>55100</v>
      </c>
      <c r="G52" s="30">
        <f t="shared" si="1"/>
        <v>606100</v>
      </c>
    </row>
    <row r="53" spans="1:7" ht="48" customHeight="1">
      <c r="A53" s="5">
        <v>15</v>
      </c>
      <c r="B53" s="5" t="s">
        <v>36</v>
      </c>
      <c r="C53" s="7">
        <v>4716021</v>
      </c>
      <c r="D53" s="5" t="s">
        <v>18</v>
      </c>
      <c r="E53" s="29">
        <v>490000</v>
      </c>
      <c r="F53" s="29">
        <v>49000</v>
      </c>
      <c r="G53" s="30">
        <f t="shared" si="1"/>
        <v>539000</v>
      </c>
    </row>
    <row r="54" spans="1:7" ht="48" customHeight="1">
      <c r="A54" s="5">
        <v>16</v>
      </c>
      <c r="B54" s="5" t="s">
        <v>37</v>
      </c>
      <c r="C54" s="7">
        <v>4716021</v>
      </c>
      <c r="D54" s="5" t="s">
        <v>18</v>
      </c>
      <c r="E54" s="29">
        <v>551000</v>
      </c>
      <c r="F54" s="29">
        <v>55100</v>
      </c>
      <c r="G54" s="30">
        <f t="shared" si="1"/>
        <v>606100</v>
      </c>
    </row>
    <row r="55" spans="1:7" ht="43.5" customHeight="1">
      <c r="A55" s="5">
        <v>17</v>
      </c>
      <c r="B55" s="5" t="s">
        <v>38</v>
      </c>
      <c r="C55" s="7">
        <v>4716021</v>
      </c>
      <c r="D55" s="5" t="s">
        <v>18</v>
      </c>
      <c r="E55" s="29">
        <v>551000</v>
      </c>
      <c r="F55" s="29">
        <v>55100</v>
      </c>
      <c r="G55" s="30">
        <f t="shared" si="1"/>
        <v>606100</v>
      </c>
    </row>
    <row r="56" spans="1:7" ht="51" customHeight="1">
      <c r="A56" s="5">
        <v>18</v>
      </c>
      <c r="B56" s="5" t="s">
        <v>40</v>
      </c>
      <c r="C56" s="7">
        <v>4716310</v>
      </c>
      <c r="D56" s="5" t="s">
        <v>41</v>
      </c>
      <c r="E56" s="29">
        <v>834000</v>
      </c>
      <c r="F56" s="29">
        <v>83400</v>
      </c>
      <c r="G56" s="30">
        <f>E56+F56</f>
        <v>917400</v>
      </c>
    </row>
    <row r="57" spans="1:7" ht="86.25" customHeight="1">
      <c r="A57" s="5">
        <v>19</v>
      </c>
      <c r="B57" s="5" t="s">
        <v>47</v>
      </c>
      <c r="C57" s="7">
        <v>4716310</v>
      </c>
      <c r="D57" s="5" t="s">
        <v>41</v>
      </c>
      <c r="E57" s="29">
        <v>981260</v>
      </c>
      <c r="F57" s="29">
        <v>98126</v>
      </c>
      <c r="G57" s="30">
        <f>E57+F57</f>
        <v>1079386</v>
      </c>
    </row>
    <row r="58" spans="1:7" s="9" customFormat="1" ht="14.25">
      <c r="A58" s="34" t="s">
        <v>88</v>
      </c>
      <c r="B58" s="34"/>
      <c r="C58" s="34"/>
      <c r="D58" s="34"/>
      <c r="E58" s="28">
        <f>E60+E59</f>
        <v>950000</v>
      </c>
      <c r="F58" s="28">
        <f>F60+F59</f>
        <v>75000</v>
      </c>
      <c r="G58" s="28">
        <f>G60+G59</f>
        <v>1025000</v>
      </c>
    </row>
    <row r="59" spans="1:14" ht="81.75" customHeight="1">
      <c r="A59" s="5">
        <v>1</v>
      </c>
      <c r="B59" s="5" t="s">
        <v>49</v>
      </c>
      <c r="C59" s="11">
        <v>7618600</v>
      </c>
      <c r="D59" s="5" t="s">
        <v>89</v>
      </c>
      <c r="E59" s="29">
        <v>200000</v>
      </c>
      <c r="F59" s="29">
        <v>0</v>
      </c>
      <c r="G59" s="30">
        <f>E59+F59</f>
        <v>200000</v>
      </c>
      <c r="H59" s="15" t="s">
        <v>57</v>
      </c>
      <c r="I59" s="25">
        <f aca="true" t="shared" si="2" ref="I59:N59">SUM(D23:D34)</f>
        <v>0</v>
      </c>
      <c r="J59" s="25">
        <f t="shared" si="2"/>
        <v>6846650</v>
      </c>
      <c r="K59" s="25">
        <f t="shared" si="2"/>
        <v>684665</v>
      </c>
      <c r="L59" s="25">
        <f t="shared" si="2"/>
        <v>7531315</v>
      </c>
      <c r="M59" s="25">
        <f t="shared" si="2"/>
        <v>0</v>
      </c>
      <c r="N59" s="25">
        <f t="shared" si="2"/>
        <v>0</v>
      </c>
    </row>
    <row r="60" spans="1:7" ht="15">
      <c r="A60" s="5">
        <v>2</v>
      </c>
      <c r="B60" s="5" t="s">
        <v>82</v>
      </c>
      <c r="C60" s="7">
        <v>7618600</v>
      </c>
      <c r="D60" s="5" t="s">
        <v>89</v>
      </c>
      <c r="E60" s="29">
        <f>250000+500000</f>
        <v>750000</v>
      </c>
      <c r="F60" s="29">
        <f>25000+50000</f>
        <v>75000</v>
      </c>
      <c r="G60" s="30">
        <f>E60+F60</f>
        <v>825000</v>
      </c>
    </row>
    <row r="61" spans="1:7" s="9" customFormat="1" ht="27" customHeight="1">
      <c r="A61" s="34" t="s">
        <v>12</v>
      </c>
      <c r="B61" s="34"/>
      <c r="C61" s="13" t="s">
        <v>42</v>
      </c>
      <c r="D61" s="13" t="s">
        <v>42</v>
      </c>
      <c r="E61" s="28">
        <f>E15+E20+E36+E38+E58+E13</f>
        <v>22442060</v>
      </c>
      <c r="F61" s="28">
        <f>F15+F20+F36+F38+F58+F13</f>
        <v>2237474</v>
      </c>
      <c r="G61" s="28">
        <f>G15+G20+G36+G38+G58+G13</f>
        <v>24679534</v>
      </c>
    </row>
    <row r="63" ht="15">
      <c r="A63" s="3"/>
    </row>
    <row r="64" ht="21" customHeight="1">
      <c r="A64" s="4"/>
    </row>
    <row r="65" spans="1:7" s="10" customFormat="1" ht="16.5">
      <c r="A65" s="40" t="s">
        <v>14</v>
      </c>
      <c r="B65" s="40"/>
      <c r="F65" s="41" t="s">
        <v>15</v>
      </c>
      <c r="G65" s="41"/>
    </row>
  </sheetData>
  <sheetProtection/>
  <mergeCells count="34">
    <mergeCell ref="A65:B65"/>
    <mergeCell ref="F65:G65"/>
    <mergeCell ref="C11:C12"/>
    <mergeCell ref="A7:G7"/>
    <mergeCell ref="A8:G8"/>
    <mergeCell ref="A9:G9"/>
    <mergeCell ref="A36:D36"/>
    <mergeCell ref="A20:D20"/>
    <mergeCell ref="A13:D13"/>
    <mergeCell ref="A58:D58"/>
    <mergeCell ref="I5:J5"/>
    <mergeCell ref="J6:N6"/>
    <mergeCell ref="I7:J7"/>
    <mergeCell ref="K7:L7"/>
    <mergeCell ref="E1:G1"/>
    <mergeCell ref="E2:G2"/>
    <mergeCell ref="E3:G3"/>
    <mergeCell ref="E4:G4"/>
    <mergeCell ref="I2:J2"/>
    <mergeCell ref="A61:B61"/>
    <mergeCell ref="E5:G5"/>
    <mergeCell ref="D11:D12"/>
    <mergeCell ref="A11:A12"/>
    <mergeCell ref="B11:B12"/>
    <mergeCell ref="A38:D38"/>
    <mergeCell ref="A15:D15"/>
    <mergeCell ref="I11:J11"/>
    <mergeCell ref="E11:G11"/>
    <mergeCell ref="K2:L2"/>
    <mergeCell ref="K11:L11"/>
    <mergeCell ref="M2:N2"/>
    <mergeCell ref="M11:N11"/>
    <mergeCell ref="K5:L5"/>
    <mergeCell ref="M5:N5"/>
  </mergeCells>
  <printOptions/>
  <pageMargins left="1.1" right="0.2" top="0.33" bottom="0.36" header="0.34" footer="0.36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2017-10-20T08:54:23Z</cp:lastPrinted>
  <dcterms:created xsi:type="dcterms:W3CDTF">1996-10-08T23:32:33Z</dcterms:created>
  <dcterms:modified xsi:type="dcterms:W3CDTF">2017-10-20T13:58:12Z</dcterms:modified>
  <cp:category/>
  <cp:version/>
  <cp:contentType/>
  <cp:contentStatus/>
</cp:coreProperties>
</file>