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12" sheetId="1" r:id="rId1"/>
  </sheets>
  <definedNames>
    <definedName name="_xlnm.Print_Titles" localSheetId="0">'12'!$9:$11</definedName>
    <definedName name="_xlnm.Print_Area" localSheetId="0">'12'!$A$1:$F$203</definedName>
  </definedNames>
  <calcPr fullCalcOnLoad="1"/>
</workbook>
</file>

<file path=xl/sharedStrings.xml><?xml version="1.0" encoding="utf-8"?>
<sst xmlns="http://schemas.openxmlformats.org/spreadsheetml/2006/main" count="437" uniqueCount="191">
  <si>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</si>
  <si>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</si>
  <si>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</si>
  <si>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</si>
  <si>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</si>
  <si>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</si>
  <si>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</si>
  <si>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</si>
  <si>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</si>
  <si>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</si>
  <si>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</si>
  <si>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</si>
  <si>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</si>
  <si>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</si>
  <si>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</si>
  <si>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</si>
  <si>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</si>
  <si>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</si>
  <si>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</si>
  <si>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</si>
  <si>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</si>
  <si>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</si>
  <si>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</si>
  <si>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</si>
  <si>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</si>
  <si>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</si>
  <si>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</si>
  <si>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</si>
  <si>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</si>
  <si>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</si>
  <si>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</si>
  <si>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</si>
  <si>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</si>
  <si>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</si>
  <si>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</si>
  <si>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</si>
  <si>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</si>
  <si>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</si>
  <si>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</si>
  <si>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</si>
  <si>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</si>
  <si>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</si>
  <si>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</si>
  <si>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</si>
  <si>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</si>
  <si>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</si>
  <si>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</si>
  <si>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</si>
  <si>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</si>
  <si>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</si>
  <si>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</si>
  <si>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</si>
  <si>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</si>
  <si>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</si>
  <si>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</si>
  <si>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</si>
  <si>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</si>
  <si>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</si>
  <si>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</si>
  <si>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</si>
  <si>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Місцеві податки</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</si>
  <si>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</si>
  <si>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</si>
  <si>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</si>
  <si>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</si>
  <si>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</si>
  <si>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</si>
  <si>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</si>
  <si>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</si>
  <si>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</si>
  <si>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</si>
  <si>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</si>
  <si>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</si>
  <si>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</si>
  <si>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</si>
  <si>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</si>
  <si>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</si>
  <si>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</si>
  <si>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</si>
  <si>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</si>
  <si>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</si>
  <si>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</si>
  <si>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</si>
  <si>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</si>
  <si>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</si>
  <si>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</si>
  <si>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</si>
  <si>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</si>
  <si>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</si>
  <si>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</si>
  <si>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</si>
  <si>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</si>
  <si>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</si>
  <si>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</si>
  <si>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</si>
  <si>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</si>
  <si>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</si>
  <si>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</si>
  <si>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</si>
  <si>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</si>
  <si>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</si>
  <si>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</si>
  <si>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</si>
  <si>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</si>
  <si>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</si>
  <si>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</si>
  <si>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</si>
  <si>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</si>
  <si>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</si>
  <si>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</si>
  <si>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</si>
  <si>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</si>
  <si>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</si>
  <si>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</si>
  <si>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</si>
  <si>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</si>
  <si>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</si>
  <si>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</si>
  <si>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</si>
  <si>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</si>
  <si>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</si>
  <si>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Акцизний податок з реалізації суб</t>
    </r>
    <r>
      <rPr>
        <b/>
        <sz val="20"/>
        <rFont val="Arial Cyr"/>
        <family val="0"/>
      </rPr>
      <t>’</t>
    </r>
    <r>
      <rPr>
        <b/>
        <sz val="20"/>
        <rFont val="Times New Roman"/>
        <family val="1"/>
      </rPr>
      <t xml:space="preserve">єктами господарювання роздрібної торгівлі підакцизних товарів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</si>
  <si>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</si>
  <si>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</si>
  <si>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</si>
  <si>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</si>
  <si>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</si>
  <si>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</si>
  <si>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</si>
  <si>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                                              до рішення міської ради</t>
  </si>
  <si>
    <t xml:space="preserve">                                               Додаток 1</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</si>
  <si>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</si>
  <si>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</si>
  <si>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</si>
  <si>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</si>
  <si>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 xml:space="preserve">на впровадження новітніх технологій </t>
  </si>
  <si>
    <t xml:space="preserve">на створення ресурсних кімнат для дітей з особливими освітніми потребами, що потребують інклюзивної освіти </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</si>
  <si>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</si>
  <si>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</si>
  <si>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</si>
  <si>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</si>
  <si>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</si>
  <si>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</si>
  <si>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</si>
  <si>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на придбання дидактичного матеріалу</t>
  </si>
  <si>
    <t>на придбання сучасних меблів для початкових класів</t>
  </si>
  <si>
    <t xml:space="preserve">на придбання комп'ютерного обладнання, відповідного мультимедійного контенту для початкових класів </t>
  </si>
  <si>
    <t xml:space="preserve">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t>
  </si>
  <si>
    <t>на підвищення кваліфікації педагогічних працівників</t>
  </si>
  <si>
    <t>на соціально-економічний розвиток</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</si>
  <si>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</si>
  <si>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</si>
  <si>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</si>
  <si>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</si>
  <si>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</si>
  <si>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</si>
  <si>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</si>
  <si>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</si>
  <si>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</si>
  <si>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</si>
  <si>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</si>
  <si>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інклюзивно-ресурсні центри</t>
  </si>
  <si>
    <t>приватні школи</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</si>
  <si>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</si>
  <si>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</si>
  <si>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</si>
  <si>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</si>
  <si>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</si>
  <si>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</si>
  <si>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</si>
  <si>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</si>
  <si>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</si>
  <si>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</si>
  <si>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</si>
  <si>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</si>
  <si>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О.Ю.Залевський</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</si>
  <si>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</si>
  <si>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</si>
  <si>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04203100000</t>
  </si>
  <si>
    <t>(код бюджету)</t>
  </si>
  <si>
    <t xml:space="preserve">     міського бюджету на 2020 рік</t>
  </si>
  <si>
    <t xml:space="preserve">  Найменування згідно                                                        з Класифікацією доходів бюджету</t>
  </si>
  <si>
    <t>усього</t>
  </si>
  <si>
    <t>Офіційні трансферти</t>
  </si>
  <si>
    <t>видатки споживання</t>
  </si>
  <si>
    <t>видатки розвитку</t>
  </si>
  <si>
    <t>цільові видатки на лікування хворих на цукровий та нецукровий діабет</t>
  </si>
  <si>
    <t>Разом доходів</t>
  </si>
  <si>
    <t>без власних</t>
  </si>
  <si>
    <t xml:space="preserve">                                              від __________________  №______</t>
  </si>
  <si>
    <t>на виконання доручень виборців депутатами обласної ради у 2020 році</t>
  </si>
</sst>
</file>

<file path=xl/styles.xml><?xml version="1.0" encoding="utf-8"?>
<styleSheet xmlns="http://schemas.openxmlformats.org/spreadsheetml/2006/main">
  <numFmts count="4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quot;р.&quot;"/>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
  </numFmts>
  <fonts count="46">
    <font>
      <sz val="10"/>
      <name val="Arial Cyr"/>
      <family val="0"/>
    </font>
    <font>
      <b/>
      <sz val="20"/>
      <name val="Times New Roman"/>
      <family val="1"/>
    </font>
    <font>
      <sz val="20"/>
      <name val="Times New Roman"/>
      <family val="1"/>
    </font>
    <font>
      <sz val="20"/>
      <color indexed="8"/>
      <name val="Times New Roman"/>
      <family val="1"/>
    </font>
    <font>
      <sz val="20"/>
      <color indexed="10"/>
      <name val="Times New Roman"/>
      <family val="1"/>
    </font>
    <font>
      <b/>
      <sz val="20"/>
      <color indexed="10"/>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i/>
      <sz val="20"/>
      <color indexed="10"/>
      <name val="Times New Roman"/>
      <family val="1"/>
    </font>
    <font>
      <sz val="34"/>
      <name val="Times New Roman"/>
      <family val="1"/>
    </font>
    <font>
      <i/>
      <sz val="20"/>
      <name val="Times New Roman"/>
      <family val="1"/>
    </font>
    <font>
      <b/>
      <sz val="20"/>
      <name val="Arial Cyr"/>
      <family val="0"/>
    </font>
    <font>
      <sz val="14"/>
      <name val="Times New Roman"/>
      <family val="1"/>
    </font>
    <font>
      <sz val="26"/>
      <name val="Times New Roman"/>
      <family val="1"/>
    </font>
    <font>
      <sz val="26"/>
      <color indexed="8"/>
      <name val="Times New Roman"/>
      <family val="1"/>
    </font>
    <font>
      <sz val="28"/>
      <color indexed="8"/>
      <name val="Times New Roman"/>
      <family val="1"/>
    </font>
    <font>
      <sz val="26"/>
      <name val="Arial Cyr"/>
      <family val="0"/>
    </font>
    <font>
      <b/>
      <sz val="26"/>
      <name val="Times New Roman"/>
      <family val="1"/>
    </font>
    <font>
      <b/>
      <sz val="20"/>
      <color indexed="8"/>
      <name val="Times New Roman"/>
      <family val="1"/>
    </font>
    <font>
      <b/>
      <i/>
      <sz val="20"/>
      <name val="Times New Roman"/>
      <family val="1"/>
    </font>
    <font>
      <i/>
      <sz val="20"/>
      <color indexed="8"/>
      <name val="Times New Roman"/>
      <family val="1"/>
    </font>
    <font>
      <sz val="14"/>
      <color indexed="8"/>
      <name val="Times New Roman"/>
      <family val="1"/>
    </font>
    <font>
      <sz val="11"/>
      <color indexed="8"/>
      <name val="Times New Roman"/>
      <family val="1"/>
    </font>
    <font>
      <u val="single"/>
      <sz val="26"/>
      <color indexed="8"/>
      <name val="Times New Roman"/>
      <family val="1"/>
    </font>
    <font>
      <b/>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11" fillId="0" borderId="0" applyNumberForma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4" borderId="0" applyNumberFormat="0" applyBorder="0" applyAlignment="0" applyProtection="0"/>
  </cellStyleXfs>
  <cellXfs count="228">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24" borderId="0" xfId="0" applyFont="1" applyFill="1" applyAlignment="1">
      <alignment/>
    </xf>
    <xf numFmtId="0" fontId="1" fillId="0" borderId="10" xfId="0" applyFont="1" applyBorder="1" applyAlignment="1" applyProtection="1">
      <alignment horizontal="center" vertical="center" wrapText="1"/>
      <protection locked="0"/>
    </xf>
    <xf numFmtId="0" fontId="2" fillId="24" borderId="0" xfId="0" applyFont="1" applyFill="1" applyAlignment="1">
      <alignment/>
    </xf>
    <xf numFmtId="0" fontId="2" fillId="24"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4" fillId="0" borderId="0" xfId="0" applyFont="1" applyAlignment="1">
      <alignment/>
    </xf>
    <xf numFmtId="0" fontId="4" fillId="0" borderId="10" xfId="0" applyFont="1" applyBorder="1" applyAlignment="1" applyProtection="1">
      <alignment horizontal="center" vertical="center" wrapText="1"/>
      <protection locked="0"/>
    </xf>
    <xf numFmtId="0" fontId="5" fillId="24" borderId="10" xfId="0" applyFont="1" applyFill="1" applyBorder="1" applyAlignment="1" applyProtection="1">
      <alignment horizontal="center" vertical="center" wrapText="1"/>
      <protection locked="0"/>
    </xf>
    <xf numFmtId="0" fontId="5" fillId="24" borderId="10" xfId="0" applyFont="1" applyFill="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5" fillId="0" borderId="10" xfId="0" applyFont="1" applyFill="1" applyBorder="1" applyAlignment="1" applyProtection="1">
      <alignment vertical="center" wrapText="1"/>
      <protection locked="0"/>
    </xf>
    <xf numFmtId="0" fontId="4" fillId="0" borderId="0" xfId="0" applyFont="1" applyFill="1" applyAlignment="1">
      <alignment/>
    </xf>
    <xf numFmtId="0" fontId="1" fillId="25"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7" fillId="0" borderId="10" xfId="0" applyNumberFormat="1" applyFont="1" applyBorder="1" applyAlignment="1">
      <alignment vertical="center" wrapText="1"/>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0" fontId="2" fillId="0" borderId="10" xfId="0" applyNumberFormat="1" applyFont="1" applyBorder="1" applyAlignment="1">
      <alignment wrapText="1"/>
    </xf>
    <xf numFmtId="0" fontId="2" fillId="0" borderId="10" xfId="0" applyFont="1" applyBorder="1" applyAlignment="1">
      <alignment horizontal="center" vertical="center"/>
    </xf>
    <xf numFmtId="0" fontId="5" fillId="25" borderId="10" xfId="0" applyFont="1" applyFill="1" applyBorder="1" applyAlignment="1" applyProtection="1">
      <alignment horizontal="center" vertical="center" wrapText="1"/>
      <protection locked="0"/>
    </xf>
    <xf numFmtId="0" fontId="4" fillId="0" borderId="10" xfId="0" applyFont="1" applyBorder="1" applyAlignment="1">
      <alignment vertical="center" wrapText="1"/>
    </xf>
    <xf numFmtId="0" fontId="4" fillId="0" borderId="0" xfId="0" applyFont="1" applyAlignment="1">
      <alignment vertical="center" wrapText="1"/>
    </xf>
    <xf numFmtId="3" fontId="1" fillId="24" borderId="10" xfId="0" applyNumberFormat="1" applyFont="1" applyFill="1" applyBorder="1" applyAlignment="1" applyProtection="1">
      <alignment horizontal="center" vertical="center" wrapText="1"/>
      <protection locked="0"/>
    </xf>
    <xf numFmtId="3" fontId="1" fillId="24"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2" fillId="25" borderId="10" xfId="0" applyNumberFormat="1" applyFont="1" applyFill="1" applyBorder="1" applyAlignment="1" applyProtection="1">
      <alignment horizontal="center" vertical="center" wrapText="1"/>
      <protection/>
    </xf>
    <xf numFmtId="3" fontId="4"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4" fillId="0" borderId="10" xfId="0" applyNumberFormat="1" applyFont="1" applyFill="1" applyBorder="1" applyAlignment="1" applyProtection="1">
      <alignment horizontal="center" vertical="center" wrapText="1"/>
      <protection/>
    </xf>
    <xf numFmtId="3" fontId="4" fillId="0" borderId="10" xfId="0" applyNumberFormat="1" applyFont="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2" fillId="0" borderId="0" xfId="0" applyFont="1" applyAlignment="1">
      <alignment horizontal="justify" wrapText="1"/>
    </xf>
    <xf numFmtId="0" fontId="2" fillId="0" borderId="13" xfId="0" applyNumberFormat="1" applyFont="1" applyBorder="1" applyAlignment="1">
      <alignment wrapText="1"/>
    </xf>
    <xf numFmtId="0" fontId="2" fillId="0" borderId="13" xfId="0" applyFont="1" applyBorder="1" applyAlignment="1">
      <alignment wrapText="1"/>
    </xf>
    <xf numFmtId="0" fontId="14" fillId="0" borderId="10"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16" fillId="0" borderId="0" xfId="0" applyFont="1" applyAlignment="1">
      <alignment horizontal="justify"/>
    </xf>
    <xf numFmtId="0" fontId="13" fillId="0" borderId="0" xfId="0" applyFont="1" applyFill="1" applyAlignment="1">
      <alignment vertical="center"/>
    </xf>
    <xf numFmtId="0" fontId="17" fillId="0" borderId="0" xfId="0" applyFont="1" applyAlignment="1">
      <alignment horizontal="center"/>
    </xf>
    <xf numFmtId="0" fontId="17" fillId="0" borderId="0" xfId="0" applyFont="1" applyAlignment="1">
      <alignment/>
    </xf>
    <xf numFmtId="0" fontId="17" fillId="0" borderId="0" xfId="0" applyFont="1" applyAlignment="1" applyProtection="1">
      <alignment horizontal="center"/>
      <protection locked="0"/>
    </xf>
    <xf numFmtId="0" fontId="17" fillId="0" borderId="0" xfId="0" applyFont="1" applyAlignment="1" applyProtection="1">
      <alignment horizontal="right"/>
      <protection locked="0"/>
    </xf>
    <xf numFmtId="0" fontId="2" fillId="0" borderId="0" xfId="0" applyFont="1" applyAlignment="1">
      <alignment vertical="center"/>
    </xf>
    <xf numFmtId="0" fontId="14" fillId="0" borderId="10" xfId="0" applyFont="1" applyBorder="1" applyAlignment="1">
      <alignment/>
    </xf>
    <xf numFmtId="0" fontId="2" fillId="25"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left" vertical="center" wrapText="1"/>
      <protection locked="0"/>
    </xf>
    <xf numFmtId="0" fontId="14" fillId="0" borderId="13" xfId="0" applyFont="1" applyBorder="1" applyAlignment="1">
      <alignment wrapText="1"/>
    </xf>
    <xf numFmtId="0" fontId="14" fillId="0" borderId="10" xfId="0" applyFont="1" applyBorder="1" applyAlignment="1">
      <alignment wrapText="1"/>
    </xf>
    <xf numFmtId="3" fontId="18" fillId="0" borderId="0" xfId="0" applyNumberFormat="1" applyFont="1" applyFill="1" applyAlignment="1" applyProtection="1">
      <alignment vertical="center" wrapText="1"/>
      <protection/>
    </xf>
    <xf numFmtId="0" fontId="1" fillId="0" borderId="10" xfId="0" applyFont="1" applyFill="1" applyBorder="1" applyAlignment="1">
      <alignment vertical="center" wrapText="1"/>
    </xf>
    <xf numFmtId="4" fontId="1" fillId="25"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0" fontId="2" fillId="0" borderId="10" xfId="0" applyFont="1" applyBorder="1" applyAlignment="1">
      <alignment/>
    </xf>
    <xf numFmtId="0" fontId="1" fillId="25" borderId="13" xfId="0" applyFont="1" applyFill="1" applyBorder="1" applyAlignment="1" applyProtection="1">
      <alignment horizontal="center" vertical="center" wrapText="1"/>
      <protection locked="0"/>
    </xf>
    <xf numFmtId="0" fontId="12" fillId="0" borderId="10" xfId="0" applyFont="1" applyBorder="1" applyAlignment="1">
      <alignment/>
    </xf>
    <xf numFmtId="4" fontId="14" fillId="25" borderId="10" xfId="0" applyNumberFormat="1" applyFont="1" applyFill="1" applyBorder="1" applyAlignment="1" applyProtection="1">
      <alignment horizontal="center" vertical="center" wrapText="1"/>
      <protection/>
    </xf>
    <xf numFmtId="4" fontId="12" fillId="0" borderId="10" xfId="0" applyNumberFormat="1" applyFont="1" applyBorder="1" applyAlignment="1">
      <alignment horizontal="center" vertical="center"/>
    </xf>
    <xf numFmtId="4" fontId="2" fillId="25" borderId="13"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4" fillId="25" borderId="10" xfId="0" applyNumberFormat="1" applyFont="1" applyFill="1" applyBorder="1" applyAlignment="1" applyProtection="1">
      <alignment horizontal="center" vertical="center" wrapText="1"/>
      <protection/>
    </xf>
    <xf numFmtId="4" fontId="2" fillId="25" borderId="11" xfId="0" applyNumberFormat="1" applyFont="1" applyFill="1" applyBorder="1" applyAlignment="1" applyProtection="1">
      <alignment horizontal="center" vertical="center" wrapText="1"/>
      <protection/>
    </xf>
    <xf numFmtId="3" fontId="1" fillId="24" borderId="10" xfId="0" applyNumberFormat="1" applyFont="1" applyFill="1" applyBorder="1" applyAlignment="1" applyProtection="1">
      <alignment horizontal="center" vertical="center" wrapText="1"/>
      <protection/>
    </xf>
    <xf numFmtId="0" fontId="1" fillId="24" borderId="10" xfId="0" applyFont="1" applyFill="1" applyBorder="1" applyAlignment="1" applyProtection="1">
      <alignment vertical="center" wrapText="1"/>
      <protection locked="0"/>
    </xf>
    <xf numFmtId="3" fontId="1" fillId="24" borderId="10" xfId="0" applyNumberFormat="1" applyFont="1" applyFill="1" applyBorder="1" applyAlignment="1" applyProtection="1">
      <alignment horizontal="center" vertical="center" wrapText="1"/>
      <protection locked="0"/>
    </xf>
    <xf numFmtId="3" fontId="22" fillId="24"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3" fontId="2" fillId="25" borderId="10" xfId="0" applyNumberFormat="1" applyFont="1" applyFill="1" applyBorder="1" applyAlignment="1" applyProtection="1">
      <alignment horizontal="center" vertical="center" wrapText="1"/>
      <protection/>
    </xf>
    <xf numFmtId="3" fontId="2" fillId="0" borderId="0" xfId="0" applyNumberFormat="1" applyFont="1" applyAlignment="1">
      <alignment/>
    </xf>
    <xf numFmtId="3" fontId="1" fillId="25" borderId="10" xfId="0" applyNumberFormat="1" applyFont="1" applyFill="1" applyBorder="1" applyAlignment="1" applyProtection="1">
      <alignment horizontal="center" vertical="center" wrapText="1"/>
      <protection/>
    </xf>
    <xf numFmtId="3" fontId="14" fillId="0" borderId="10" xfId="0" applyNumberFormat="1" applyFont="1" applyBorder="1" applyAlignment="1" applyProtection="1">
      <alignment horizontal="center" vertical="center" wrapText="1"/>
      <protection locked="0"/>
    </xf>
    <xf numFmtId="3" fontId="23" fillId="0" borderId="10" xfId="0" applyNumberFormat="1" applyFont="1" applyBorder="1" applyAlignment="1" applyProtection="1">
      <alignment horizontal="center" vertical="center" wrapText="1"/>
      <protection locked="0"/>
    </xf>
    <xf numFmtId="3" fontId="23" fillId="25" borderId="10" xfId="0" applyNumberFormat="1" applyFont="1" applyFill="1" applyBorder="1" applyAlignment="1" applyProtection="1">
      <alignment horizontal="center" vertical="center" wrapText="1"/>
      <protection/>
    </xf>
    <xf numFmtId="3" fontId="14" fillId="0" borderId="10" xfId="0" applyNumberFormat="1" applyFont="1" applyBorder="1" applyAlignment="1">
      <alignment horizontal="center" vertical="center"/>
    </xf>
    <xf numFmtId="4" fontId="1" fillId="0" borderId="0" xfId="0" applyNumberFormat="1" applyFont="1" applyFill="1" applyBorder="1" applyAlignment="1" applyProtection="1">
      <alignment horizontal="left" vertical="center" wrapText="1"/>
      <protection locked="0"/>
    </xf>
    <xf numFmtId="0" fontId="20" fillId="0" borderId="0" xfId="0" applyFont="1" applyAlignment="1">
      <alignment/>
    </xf>
    <xf numFmtId="0" fontId="17" fillId="0" borderId="0" xfId="0" applyFont="1" applyAlignment="1" applyProtection="1">
      <alignment/>
      <protection locked="0"/>
    </xf>
    <xf numFmtId="0" fontId="14" fillId="0" borderId="10" xfId="0" applyFont="1" applyBorder="1" applyAlignment="1">
      <alignment vertical="center"/>
    </xf>
    <xf numFmtId="0" fontId="14" fillId="0" borderId="13" xfId="0" applyFont="1" applyFill="1" applyBorder="1" applyAlignment="1">
      <alignment wrapText="1"/>
    </xf>
    <xf numFmtId="3" fontId="14"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lignment wrapText="1"/>
    </xf>
    <xf numFmtId="0" fontId="3" fillId="0" borderId="0" xfId="0" applyFont="1" applyAlignment="1">
      <alignment wrapText="1"/>
    </xf>
    <xf numFmtId="0" fontId="2" fillId="0" borderId="10" xfId="0" applyFont="1" applyFill="1" applyBorder="1" applyAlignment="1">
      <alignment wrapText="1"/>
    </xf>
    <xf numFmtId="0" fontId="2" fillId="0" borderId="14" xfId="0" applyFont="1" applyBorder="1" applyAlignment="1" applyProtection="1">
      <alignment horizontal="center" vertical="center" wrapText="1"/>
      <protection locked="0"/>
    </xf>
    <xf numFmtId="3" fontId="1" fillId="24" borderId="14" xfId="0" applyNumberFormat="1" applyFont="1" applyFill="1" applyBorder="1" applyAlignment="1" applyProtection="1">
      <alignment horizontal="center" vertical="center" wrapText="1"/>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center" vertical="center" wrapText="1"/>
      <protection/>
    </xf>
    <xf numFmtId="3" fontId="5" fillId="0" borderId="14"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center" vertical="center" wrapText="1"/>
      <protection/>
    </xf>
    <xf numFmtId="3" fontId="1" fillId="0" borderId="14" xfId="0" applyNumberFormat="1"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locked="0"/>
    </xf>
    <xf numFmtId="3" fontId="2" fillId="25" borderId="14" xfId="0" applyNumberFormat="1" applyFont="1" applyFill="1" applyBorder="1" applyAlignment="1" applyProtection="1">
      <alignment horizontal="center" vertical="center" wrapText="1"/>
      <protection/>
    </xf>
    <xf numFmtId="3" fontId="1" fillId="0" borderId="14" xfId="0" applyNumberFormat="1" applyFont="1" applyBorder="1" applyAlignment="1" applyProtection="1">
      <alignment horizontal="center" vertical="center" wrapText="1"/>
      <protection locked="0"/>
    </xf>
    <xf numFmtId="3" fontId="4" fillId="0" borderId="14" xfId="0" applyNumberFormat="1" applyFont="1" applyBorder="1" applyAlignment="1" applyProtection="1">
      <alignment horizontal="center" vertical="center" wrapText="1"/>
      <protection locked="0"/>
    </xf>
    <xf numFmtId="3" fontId="2" fillId="0" borderId="14" xfId="0" applyNumberFormat="1" applyFont="1" applyBorder="1" applyAlignment="1" applyProtection="1">
      <alignment horizontal="center" vertical="center" wrapText="1"/>
      <protection locked="0"/>
    </xf>
    <xf numFmtId="4" fontId="2" fillId="25" borderId="14" xfId="0" applyNumberFormat="1" applyFont="1" applyFill="1" applyBorder="1" applyAlignment="1" applyProtection="1">
      <alignment horizontal="center" vertical="center" wrapText="1"/>
      <protection/>
    </xf>
    <xf numFmtId="3" fontId="1" fillId="24" borderId="14" xfId="0" applyNumberFormat="1" applyFont="1" applyFill="1" applyBorder="1" applyAlignment="1" applyProtection="1">
      <alignment horizontal="center" vertical="center" wrapText="1"/>
      <protection/>
    </xf>
    <xf numFmtId="3" fontId="2" fillId="25" borderId="14" xfId="0" applyNumberFormat="1" applyFont="1" applyFill="1" applyBorder="1" applyAlignment="1" applyProtection="1">
      <alignment horizontal="center" vertical="center" wrapText="1"/>
      <protection/>
    </xf>
    <xf numFmtId="3" fontId="14" fillId="0" borderId="14" xfId="0" applyNumberFormat="1" applyFont="1" applyFill="1" applyBorder="1" applyAlignment="1" applyProtection="1">
      <alignment horizontal="center" vertical="center" wrapText="1"/>
      <protection/>
    </xf>
    <xf numFmtId="3" fontId="14" fillId="0" borderId="14"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2" fillId="25" borderId="14" xfId="0" applyNumberFormat="1" applyFont="1" applyFill="1" applyBorder="1" applyAlignment="1" applyProtection="1">
      <alignment horizontal="center" vertical="center" wrapText="1"/>
      <protection/>
    </xf>
    <xf numFmtId="0" fontId="3" fillId="0" borderId="10" xfId="0" applyFont="1" applyBorder="1" applyAlignment="1">
      <alignment wrapText="1"/>
    </xf>
    <xf numFmtId="3" fontId="2" fillId="0" borderId="11" xfId="0" applyNumberFormat="1" applyFont="1" applyFill="1" applyBorder="1" applyAlignment="1" applyProtection="1">
      <alignment horizontal="center" vertical="center" wrapText="1"/>
      <protection/>
    </xf>
    <xf numFmtId="3" fontId="1" fillId="24" borderId="14" xfId="0" applyNumberFormat="1" applyFont="1" applyFill="1" applyBorder="1" applyAlignment="1" applyProtection="1">
      <alignment horizontal="center" vertical="center" wrapText="1"/>
      <protection locked="0"/>
    </xf>
    <xf numFmtId="3" fontId="1" fillId="0" borderId="14" xfId="0" applyNumberFormat="1" applyFont="1" applyFill="1" applyBorder="1" applyAlignment="1" applyProtection="1">
      <alignment horizontal="center" vertical="center" wrapText="1"/>
      <protection locked="0"/>
    </xf>
    <xf numFmtId="3" fontId="2" fillId="0" borderId="14" xfId="0" applyNumberFormat="1" applyFont="1" applyFill="1" applyBorder="1" applyAlignment="1" applyProtection="1">
      <alignment horizontal="center" vertical="center" wrapText="1"/>
      <protection locked="0"/>
    </xf>
    <xf numFmtId="3" fontId="1" fillId="0" borderId="14" xfId="0" applyNumberFormat="1" applyFont="1" applyBorder="1" applyAlignment="1" applyProtection="1">
      <alignment horizontal="center" vertical="center" wrapText="1"/>
      <protection locked="0"/>
    </xf>
    <xf numFmtId="3" fontId="4" fillId="0" borderId="14" xfId="0" applyNumberFormat="1" applyFont="1" applyFill="1" applyBorder="1" applyAlignment="1" applyProtection="1">
      <alignment horizontal="center" vertical="center" wrapText="1"/>
      <protection/>
    </xf>
    <xf numFmtId="3" fontId="5" fillId="24" borderId="14" xfId="0" applyNumberFormat="1" applyFont="1" applyFill="1" applyBorder="1" applyAlignment="1" applyProtection="1">
      <alignment horizontal="center" vertical="center" wrapText="1"/>
      <protection/>
    </xf>
    <xf numFmtId="3" fontId="5" fillId="0" borderId="14" xfId="0" applyNumberFormat="1" applyFont="1" applyBorder="1" applyAlignment="1" applyProtection="1">
      <alignment horizontal="center" vertical="center" wrapText="1"/>
      <protection locked="0"/>
    </xf>
    <xf numFmtId="3" fontId="1" fillId="0" borderId="14" xfId="0" applyNumberFormat="1" applyFont="1" applyFill="1" applyBorder="1" applyAlignment="1" applyProtection="1">
      <alignment horizontal="center" vertical="center" wrapText="1"/>
      <protection locked="0"/>
    </xf>
    <xf numFmtId="3" fontId="2" fillId="0" borderId="14" xfId="0" applyNumberFormat="1" applyFont="1" applyBorder="1" applyAlignment="1" applyProtection="1">
      <alignment horizontal="center" vertical="center" wrapText="1"/>
      <protection locked="0"/>
    </xf>
    <xf numFmtId="3" fontId="2" fillId="0" borderId="14" xfId="0" applyNumberFormat="1" applyFont="1" applyFill="1" applyBorder="1" applyAlignment="1" applyProtection="1">
      <alignment horizontal="center" vertical="center" wrapText="1"/>
      <protection locked="0"/>
    </xf>
    <xf numFmtId="3" fontId="2" fillId="25" borderId="14" xfId="0" applyNumberFormat="1" applyFont="1" applyFill="1" applyBorder="1" applyAlignment="1" applyProtection="1">
      <alignment horizontal="center" vertical="center" wrapText="1"/>
      <protection locked="0"/>
    </xf>
    <xf numFmtId="3" fontId="2" fillId="0" borderId="15" xfId="0" applyNumberFormat="1" applyFont="1" applyFill="1" applyBorder="1" applyAlignment="1" applyProtection="1">
      <alignment horizontal="center" vertical="center" wrapText="1"/>
      <protection/>
    </xf>
    <xf numFmtId="3" fontId="2" fillId="0" borderId="14" xfId="0" applyNumberFormat="1" applyFont="1" applyBorder="1" applyAlignment="1">
      <alignment horizontal="center" vertical="center"/>
    </xf>
    <xf numFmtId="4" fontId="2" fillId="25" borderId="16" xfId="0" applyNumberFormat="1" applyFont="1" applyFill="1" applyBorder="1" applyAlignment="1" applyProtection="1">
      <alignment horizontal="center" vertical="center" wrapText="1"/>
      <protection/>
    </xf>
    <xf numFmtId="4" fontId="1" fillId="25" borderId="14" xfId="0" applyNumberFormat="1" applyFont="1" applyFill="1" applyBorder="1" applyAlignment="1" applyProtection="1">
      <alignment horizontal="center" vertical="center" wrapText="1"/>
      <protection/>
    </xf>
    <xf numFmtId="4" fontId="14" fillId="25" borderId="14" xfId="0" applyNumberFormat="1" applyFont="1" applyFill="1" applyBorder="1" applyAlignment="1" applyProtection="1">
      <alignment horizontal="center" vertical="center" wrapText="1"/>
      <protection/>
    </xf>
    <xf numFmtId="4" fontId="4" fillId="25" borderId="14" xfId="0" applyNumberFormat="1" applyFont="1" applyFill="1" applyBorder="1" applyAlignment="1" applyProtection="1">
      <alignment horizontal="center" vertical="center" wrapText="1"/>
      <protection/>
    </xf>
    <xf numFmtId="4" fontId="2" fillId="0" borderId="15" xfId="0" applyNumberFormat="1" applyFont="1" applyFill="1" applyBorder="1" applyAlignment="1" applyProtection="1">
      <alignment horizontal="center" vertical="center" wrapText="1"/>
      <protection/>
    </xf>
    <xf numFmtId="4" fontId="2" fillId="0" borderId="14" xfId="0" applyNumberFormat="1" applyFont="1" applyFill="1" applyBorder="1" applyAlignment="1" applyProtection="1">
      <alignment horizontal="center" vertical="center" wrapText="1"/>
      <protection/>
    </xf>
    <xf numFmtId="3" fontId="1" fillId="25" borderId="10" xfId="0" applyNumberFormat="1" applyFont="1" applyFill="1" applyBorder="1" applyAlignment="1" applyProtection="1">
      <alignment horizontal="center" vertical="center" wrapText="1"/>
      <protection/>
    </xf>
    <xf numFmtId="4" fontId="1" fillId="24"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3" fontId="2" fillId="0" borderId="17" xfId="0" applyNumberFormat="1" applyFont="1" applyBorder="1" applyAlignment="1">
      <alignment/>
    </xf>
    <xf numFmtId="3" fontId="2" fillId="0" borderId="18" xfId="0" applyNumberFormat="1" applyFont="1" applyBorder="1" applyAlignment="1">
      <alignment/>
    </xf>
    <xf numFmtId="4" fontId="2" fillId="0" borderId="13"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0" fontId="24" fillId="0" borderId="10" xfId="0" applyFont="1" applyBorder="1" applyAlignment="1">
      <alignment wrapText="1"/>
    </xf>
    <xf numFmtId="4" fontId="2" fillId="0" borderId="10" xfId="0" applyNumberFormat="1" applyFont="1" applyBorder="1" applyAlignment="1">
      <alignment horizontal="center" vertical="center"/>
    </xf>
    <xf numFmtId="0" fontId="1" fillId="24" borderId="10" xfId="0" applyFont="1" applyFill="1" applyBorder="1" applyAlignment="1">
      <alignment horizontal="left" vertical="center" wrapText="1"/>
    </xf>
    <xf numFmtId="0" fontId="1" fillId="24" borderId="10" xfId="0" applyFont="1" applyFill="1" applyBorder="1" applyAlignment="1" applyProtection="1">
      <alignment horizontal="left" vertical="center" wrapText="1"/>
      <protection locked="0"/>
    </xf>
    <xf numFmtId="0" fontId="25" fillId="0" borderId="0" xfId="0" applyFont="1" applyAlignment="1">
      <alignment horizontal="center" vertical="center"/>
    </xf>
    <xf numFmtId="0" fontId="26" fillId="0" borderId="0" xfId="0" applyFont="1" applyAlignment="1">
      <alignment vertical="center"/>
    </xf>
    <xf numFmtId="0" fontId="22" fillId="24" borderId="10" xfId="0" applyFont="1" applyFill="1" applyBorder="1" applyAlignment="1">
      <alignment horizontal="left" vertical="center"/>
    </xf>
    <xf numFmtId="3" fontId="28" fillId="0" borderId="0" xfId="0" applyNumberFormat="1" applyFont="1" applyAlignment="1">
      <alignment/>
    </xf>
    <xf numFmtId="3" fontId="14" fillId="0" borderId="10" xfId="0" applyNumberFormat="1" applyFont="1" applyFill="1" applyBorder="1" applyAlignment="1" applyProtection="1">
      <alignment horizontal="center" vertical="center" wrapText="1"/>
      <protection/>
    </xf>
    <xf numFmtId="0" fontId="14" fillId="0" borderId="0" xfId="0" applyFont="1" applyFill="1" applyAlignment="1">
      <alignment wrapText="1"/>
    </xf>
    <xf numFmtId="3" fontId="2" fillId="0" borderId="0" xfId="0" applyNumberFormat="1" applyFont="1" applyAlignment="1">
      <alignment/>
    </xf>
    <xf numFmtId="3" fontId="1" fillId="24" borderId="0" xfId="0" applyNumberFormat="1" applyFont="1" applyFill="1" applyAlignment="1">
      <alignment/>
    </xf>
    <xf numFmtId="0" fontId="17" fillId="0" borderId="0" xfId="0" applyFont="1" applyAlignment="1" applyProtection="1">
      <alignment horizontal="left"/>
      <protection locked="0"/>
    </xf>
    <xf numFmtId="0" fontId="20" fillId="0" borderId="0" xfId="0" applyFont="1" applyAlignment="1">
      <alignment/>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1" fillId="0" borderId="0" xfId="0" applyFont="1" applyAlignment="1" applyProtection="1">
      <alignment horizontal="center"/>
      <protection locked="0"/>
    </xf>
    <xf numFmtId="0" fontId="21" fillId="0" borderId="19" xfId="0" applyFont="1" applyBorder="1" applyAlignment="1" applyProtection="1">
      <alignment horizontal="center"/>
      <protection locked="0"/>
    </xf>
    <xf numFmtId="0" fontId="17" fillId="0" borderId="19" xfId="0" applyFont="1" applyBorder="1" applyAlignment="1" applyProtection="1">
      <alignment horizontal="center"/>
      <protection locked="0"/>
    </xf>
    <xf numFmtId="49" fontId="27" fillId="0" borderId="0" xfId="0" applyNumberFormat="1" applyFont="1" applyFill="1" applyBorder="1" applyAlignment="1">
      <alignment horizontal="left" vertical="center"/>
    </xf>
    <xf numFmtId="0" fontId="18" fillId="0" borderId="0" xfId="0" applyFont="1" applyFill="1" applyAlignment="1">
      <alignment horizontal="left" vertical="center"/>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3" fontId="2" fillId="25" borderId="10" xfId="0" applyNumberFormat="1" applyFont="1" applyFill="1" applyBorder="1" applyAlignment="1" applyProtection="1">
      <alignment horizontal="center" vertical="center" wrapText="1"/>
      <protection/>
    </xf>
    <xf numFmtId="0" fontId="19" fillId="0" borderId="0" xfId="0" applyNumberFormat="1" applyFont="1" applyFill="1" applyAlignment="1" applyProtection="1">
      <alignment horizontal="left" wrapText="1"/>
      <protection/>
    </xf>
    <xf numFmtId="0" fontId="19" fillId="0" borderId="0" xfId="0" applyNumberFormat="1" applyFont="1" applyFill="1" applyAlignment="1" applyProtection="1">
      <alignment horizontal="right" wrapText="1"/>
      <protection/>
    </xf>
    <xf numFmtId="0" fontId="7" fillId="0" borderId="11" xfId="0" applyFont="1" applyBorder="1" applyAlignment="1">
      <alignment horizontal="left" vertical="center" wrapText="1"/>
    </xf>
    <xf numFmtId="0" fontId="7" fillId="0" borderId="20" xfId="0" applyFont="1" applyBorder="1" applyAlignment="1">
      <alignment horizontal="left" vertical="center" wrapText="1"/>
    </xf>
    <xf numFmtId="0" fontId="7" fillId="0" borderId="13" xfId="0" applyFont="1" applyBorder="1" applyAlignment="1">
      <alignment horizontal="left" vertical="center" wrapText="1"/>
    </xf>
    <xf numFmtId="3" fontId="2" fillId="0" borderId="11" xfId="0" applyNumberFormat="1" applyFont="1" applyFill="1" applyBorder="1" applyAlignment="1" applyProtection="1">
      <alignment horizontal="center" vertical="center" wrapText="1"/>
      <protection locked="0"/>
    </xf>
    <xf numFmtId="3" fontId="2" fillId="0" borderId="20" xfId="0" applyNumberFormat="1" applyFont="1" applyFill="1" applyBorder="1" applyAlignment="1" applyProtection="1">
      <alignment horizontal="center" vertical="center" wrapText="1"/>
      <protection locked="0"/>
    </xf>
    <xf numFmtId="3" fontId="2" fillId="0" borderId="13" xfId="0" applyNumberFormat="1" applyFont="1" applyFill="1" applyBorder="1" applyAlignment="1" applyProtection="1">
      <alignment horizontal="center" vertical="center" wrapText="1"/>
      <protection locked="0"/>
    </xf>
    <xf numFmtId="3" fontId="2" fillId="25" borderId="14" xfId="0" applyNumberFormat="1" applyFont="1" applyFill="1" applyBorder="1" applyAlignment="1" applyProtection="1">
      <alignment horizontal="center" vertical="center" wrapText="1"/>
      <protection/>
    </xf>
    <xf numFmtId="0" fontId="2" fillId="25" borderId="10" xfId="0"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5"/>
  <sheetViews>
    <sheetView tabSelected="1" view="pageBreakPreview" zoomScale="50" zoomScaleNormal="60" zoomScaleSheetLayoutView="50" zoomScalePageLayoutView="0" workbookViewId="0" topLeftCell="A149">
      <selection activeCell="D52" sqref="D52"/>
    </sheetView>
  </sheetViews>
  <sheetFormatPr defaultColWidth="9.00390625" defaultRowHeight="12.75"/>
  <cols>
    <col min="1" max="1" width="17.75390625" style="12" customWidth="1"/>
    <col min="2" max="2" width="85.00390625" style="3" customWidth="1"/>
    <col min="3" max="3" width="37.75390625" style="3" customWidth="1"/>
    <col min="4" max="4" width="29.125" style="3" customWidth="1"/>
    <col min="5" max="5" width="30.75390625" style="3" customWidth="1"/>
    <col min="6" max="6" width="33.125" style="3" customWidth="1"/>
    <col min="7" max="7" width="26.25390625" style="3" customWidth="1"/>
    <col min="8" max="8" width="20.625" style="3" customWidth="1"/>
    <col min="9" max="16384" width="9.125" style="3" customWidth="1"/>
  </cols>
  <sheetData>
    <row r="1" spans="1:6" ht="48" customHeight="1">
      <c r="A1" s="99"/>
      <c r="B1" s="100" t="s">
        <v>17</v>
      </c>
      <c r="C1" s="206" t="s">
        <v>130</v>
      </c>
      <c r="D1" s="207"/>
      <c r="E1" s="207"/>
      <c r="F1" s="207"/>
    </row>
    <row r="2" spans="1:6" ht="42" customHeight="1">
      <c r="A2" s="99"/>
      <c r="B2" s="100"/>
      <c r="C2" s="206" t="s">
        <v>129</v>
      </c>
      <c r="D2" s="206"/>
      <c r="E2" s="206"/>
      <c r="F2" s="206"/>
    </row>
    <row r="3" spans="1:6" ht="30" customHeight="1">
      <c r="A3" s="99"/>
      <c r="B3" s="100"/>
      <c r="C3" s="206" t="s">
        <v>189</v>
      </c>
      <c r="D3" s="206"/>
      <c r="E3" s="206"/>
      <c r="F3" s="206"/>
    </row>
    <row r="4" spans="1:6" ht="31.5" customHeight="1">
      <c r="A4" s="99"/>
      <c r="B4" s="100"/>
      <c r="D4" s="137"/>
      <c r="E4" s="136"/>
      <c r="F4" s="136"/>
    </row>
    <row r="5" spans="1:6" s="199" customFormat="1" ht="33">
      <c r="A5" s="213" t="s">
        <v>178</v>
      </c>
      <c r="B5" s="213"/>
      <c r="C5" s="198"/>
      <c r="D5" s="198"/>
      <c r="E5" s="198"/>
      <c r="F5" s="198"/>
    </row>
    <row r="6" spans="1:6" s="199" customFormat="1" ht="31.5" customHeight="1">
      <c r="A6" s="214" t="s">
        <v>179</v>
      </c>
      <c r="B6" s="214"/>
      <c r="C6" s="198"/>
      <c r="D6" s="198"/>
      <c r="E6" s="198"/>
      <c r="F6" s="198"/>
    </row>
    <row r="7" spans="1:6" ht="48" customHeight="1">
      <c r="A7" s="210" t="s">
        <v>112</v>
      </c>
      <c r="B7" s="210"/>
      <c r="C7" s="210"/>
      <c r="D7" s="210"/>
      <c r="E7" s="210"/>
      <c r="F7" s="210"/>
    </row>
    <row r="8" spans="1:6" ht="36.75" customHeight="1">
      <c r="A8" s="101"/>
      <c r="B8" s="211" t="s">
        <v>180</v>
      </c>
      <c r="C8" s="212"/>
      <c r="D8" s="212"/>
      <c r="E8" s="212"/>
      <c r="F8" s="102" t="s">
        <v>153</v>
      </c>
    </row>
    <row r="9" spans="1:6" ht="38.25" customHeight="1">
      <c r="A9" s="208" t="s">
        <v>32</v>
      </c>
      <c r="B9" s="208" t="s">
        <v>181</v>
      </c>
      <c r="C9" s="215" t="s">
        <v>150</v>
      </c>
      <c r="D9" s="208" t="s">
        <v>13</v>
      </c>
      <c r="E9" s="208" t="s">
        <v>7</v>
      </c>
      <c r="F9" s="208"/>
    </row>
    <row r="10" spans="1:6" ht="78.75" customHeight="1">
      <c r="A10" s="208"/>
      <c r="B10" s="208"/>
      <c r="C10" s="216"/>
      <c r="D10" s="209"/>
      <c r="E10" s="2" t="s">
        <v>182</v>
      </c>
      <c r="F10" s="2" t="s">
        <v>151</v>
      </c>
    </row>
    <row r="11" spans="1:6" ht="24" customHeight="1">
      <c r="A11" s="11">
        <v>1</v>
      </c>
      <c r="B11" s="11">
        <v>2</v>
      </c>
      <c r="C11" s="11">
        <v>3</v>
      </c>
      <c r="D11" s="144">
        <v>4</v>
      </c>
      <c r="E11" s="11">
        <v>5</v>
      </c>
      <c r="F11" s="11">
        <v>6</v>
      </c>
    </row>
    <row r="12" spans="1:7" ht="45.75" customHeight="1">
      <c r="A12" s="4">
        <v>10000000</v>
      </c>
      <c r="B12" s="197" t="s">
        <v>6</v>
      </c>
      <c r="C12" s="70">
        <f>C13+C27+C33+C40+C62</f>
        <v>1687722100</v>
      </c>
      <c r="D12" s="166">
        <f>D13+D27+D33+D40</f>
        <v>1678572100</v>
      </c>
      <c r="E12" s="70">
        <f>E62</f>
        <v>9150000</v>
      </c>
      <c r="F12" s="71" t="s">
        <v>63</v>
      </c>
      <c r="G12" s="129"/>
    </row>
    <row r="13" spans="1:6" ht="61.5" customHeight="1">
      <c r="A13" s="14">
        <v>11000000</v>
      </c>
      <c r="B13" s="1" t="s">
        <v>14</v>
      </c>
      <c r="C13" s="72">
        <f>C14+C19</f>
        <v>860500000</v>
      </c>
      <c r="D13" s="146">
        <f>D14+D19</f>
        <v>860500000</v>
      </c>
      <c r="E13" s="73" t="s">
        <v>63</v>
      </c>
      <c r="F13" s="73" t="s">
        <v>63</v>
      </c>
    </row>
    <row r="14" spans="1:6" ht="57.75" customHeight="1">
      <c r="A14" s="2">
        <v>11010000</v>
      </c>
      <c r="B14" s="6" t="s">
        <v>78</v>
      </c>
      <c r="C14" s="72">
        <f aca="true" t="shared" si="0" ref="C14:C20">D14</f>
        <v>860000000</v>
      </c>
      <c r="D14" s="167">
        <f>SUM(D15:D18)</f>
        <v>860000000</v>
      </c>
      <c r="E14" s="73" t="s">
        <v>63</v>
      </c>
      <c r="F14" s="185" t="s">
        <v>63</v>
      </c>
    </row>
    <row r="15" spans="1:6" ht="90.75" customHeight="1">
      <c r="A15" s="11">
        <v>11010100</v>
      </c>
      <c r="B15" s="41" t="s">
        <v>53</v>
      </c>
      <c r="C15" s="74">
        <f t="shared" si="0"/>
        <v>833200000</v>
      </c>
      <c r="D15" s="168">
        <v>833200000</v>
      </c>
      <c r="E15" s="76" t="s">
        <v>63</v>
      </c>
      <c r="F15" s="77" t="s">
        <v>63</v>
      </c>
    </row>
    <row r="16" spans="1:6" ht="139.5" customHeight="1">
      <c r="A16" s="11">
        <v>11010200</v>
      </c>
      <c r="B16" s="41" t="s">
        <v>54</v>
      </c>
      <c r="C16" s="74">
        <f t="shared" si="0"/>
        <v>14800000</v>
      </c>
      <c r="D16" s="168">
        <v>14800000</v>
      </c>
      <c r="E16" s="76" t="s">
        <v>63</v>
      </c>
      <c r="F16" s="77" t="s">
        <v>63</v>
      </c>
    </row>
    <row r="17" spans="1:6" ht="93" customHeight="1">
      <c r="A17" s="11">
        <v>11010400</v>
      </c>
      <c r="B17" s="41" t="s">
        <v>55</v>
      </c>
      <c r="C17" s="74">
        <f t="shared" si="0"/>
        <v>5800000</v>
      </c>
      <c r="D17" s="168">
        <v>5800000</v>
      </c>
      <c r="E17" s="76" t="s">
        <v>63</v>
      </c>
      <c r="F17" s="77" t="s">
        <v>63</v>
      </c>
    </row>
    <row r="18" spans="1:6" ht="91.5" customHeight="1">
      <c r="A18" s="11">
        <v>11010500</v>
      </c>
      <c r="B18" s="41" t="s">
        <v>56</v>
      </c>
      <c r="C18" s="74">
        <f t="shared" si="0"/>
        <v>6200000</v>
      </c>
      <c r="D18" s="168">
        <v>6200000</v>
      </c>
      <c r="E18" s="76" t="s">
        <v>63</v>
      </c>
      <c r="F18" s="77" t="s">
        <v>63</v>
      </c>
    </row>
    <row r="19" spans="1:6" ht="51.75" customHeight="1">
      <c r="A19" s="2">
        <v>11020000</v>
      </c>
      <c r="B19" s="6" t="s">
        <v>15</v>
      </c>
      <c r="C19" s="72">
        <f t="shared" si="0"/>
        <v>500000</v>
      </c>
      <c r="D19" s="169">
        <f>D20</f>
        <v>500000</v>
      </c>
      <c r="E19" s="78" t="s">
        <v>63</v>
      </c>
      <c r="F19" s="78" t="s">
        <v>63</v>
      </c>
    </row>
    <row r="20" spans="1:6" ht="64.5" customHeight="1">
      <c r="A20" s="11">
        <v>11020200</v>
      </c>
      <c r="B20" s="41" t="s">
        <v>33</v>
      </c>
      <c r="C20" s="74">
        <f t="shared" si="0"/>
        <v>500000</v>
      </c>
      <c r="D20" s="156">
        <v>500000</v>
      </c>
      <c r="E20" s="76" t="s">
        <v>63</v>
      </c>
      <c r="F20" s="77" t="s">
        <v>63</v>
      </c>
    </row>
    <row r="21" spans="1:6" ht="58.5" customHeight="1" hidden="1">
      <c r="A21" s="26">
        <v>12030400</v>
      </c>
      <c r="B21" s="31" t="s">
        <v>43</v>
      </c>
      <c r="C21" s="72" t="e">
        <f aca="true" t="shared" si="1" ref="C21:C26">D21+E21</f>
        <v>#VALUE!</v>
      </c>
      <c r="D21" s="170"/>
      <c r="E21" s="76" t="s">
        <v>63</v>
      </c>
      <c r="F21" s="77" t="s">
        <v>63</v>
      </c>
    </row>
    <row r="22" spans="1:6" ht="60" customHeight="1" hidden="1">
      <c r="A22" s="27">
        <v>16000000</v>
      </c>
      <c r="B22" s="28" t="s">
        <v>34</v>
      </c>
      <c r="C22" s="72" t="e">
        <f t="shared" si="1"/>
        <v>#VALUE!</v>
      </c>
      <c r="D22" s="171"/>
      <c r="E22" s="76" t="s">
        <v>63</v>
      </c>
      <c r="F22" s="77" t="s">
        <v>63</v>
      </c>
    </row>
    <row r="23" spans="1:6" s="18" customFormat="1" ht="55.5" customHeight="1" hidden="1">
      <c r="A23" s="29">
        <v>16010000</v>
      </c>
      <c r="B23" s="30" t="s">
        <v>46</v>
      </c>
      <c r="C23" s="72" t="e">
        <f t="shared" si="1"/>
        <v>#VALUE!</v>
      </c>
      <c r="D23" s="172"/>
      <c r="E23" s="76" t="s">
        <v>63</v>
      </c>
      <c r="F23" s="77" t="s">
        <v>63</v>
      </c>
    </row>
    <row r="24" spans="1:6" ht="26.25" customHeight="1" hidden="1">
      <c r="A24" s="26">
        <v>16010100</v>
      </c>
      <c r="B24" s="31" t="s">
        <v>22</v>
      </c>
      <c r="C24" s="72" t="e">
        <f t="shared" si="1"/>
        <v>#VALUE!</v>
      </c>
      <c r="D24" s="155"/>
      <c r="E24" s="76" t="s">
        <v>63</v>
      </c>
      <c r="F24" s="77" t="s">
        <v>63</v>
      </c>
    </row>
    <row r="25" spans="1:6" ht="29.25" customHeight="1" hidden="1">
      <c r="A25" s="26">
        <v>16010200</v>
      </c>
      <c r="B25" s="31" t="s">
        <v>23</v>
      </c>
      <c r="C25" s="72" t="e">
        <f t="shared" si="1"/>
        <v>#VALUE!</v>
      </c>
      <c r="D25" s="155"/>
      <c r="E25" s="76" t="s">
        <v>63</v>
      </c>
      <c r="F25" s="77" t="s">
        <v>63</v>
      </c>
    </row>
    <row r="26" spans="1:6" ht="31.5" customHeight="1" hidden="1">
      <c r="A26" s="26">
        <v>16010500</v>
      </c>
      <c r="B26" s="31" t="s">
        <v>24</v>
      </c>
      <c r="C26" s="72" t="e">
        <f t="shared" si="1"/>
        <v>#VALUE!</v>
      </c>
      <c r="D26" s="155"/>
      <c r="E26" s="76" t="s">
        <v>63</v>
      </c>
      <c r="F26" s="77" t="s">
        <v>63</v>
      </c>
    </row>
    <row r="27" spans="1:6" ht="59.25" customHeight="1">
      <c r="A27" s="20">
        <v>13000000</v>
      </c>
      <c r="B27" s="9" t="s">
        <v>154</v>
      </c>
      <c r="C27" s="72">
        <f>C28+C30</f>
        <v>100</v>
      </c>
      <c r="D27" s="167">
        <f>D28+D30</f>
        <v>100</v>
      </c>
      <c r="E27" s="78" t="s">
        <v>63</v>
      </c>
      <c r="F27" s="78" t="s">
        <v>63</v>
      </c>
    </row>
    <row r="28" spans="1:6" ht="59.25" customHeight="1" hidden="1">
      <c r="A28" s="20">
        <v>13010000</v>
      </c>
      <c r="B28" s="9" t="s">
        <v>155</v>
      </c>
      <c r="C28" s="72">
        <f>C29</f>
        <v>0</v>
      </c>
      <c r="D28" s="156">
        <f>D29</f>
        <v>0</v>
      </c>
      <c r="E28" s="78" t="s">
        <v>63</v>
      </c>
      <c r="F28" s="78" t="s">
        <v>63</v>
      </c>
    </row>
    <row r="29" spans="1:6" ht="145.5" customHeight="1" hidden="1">
      <c r="A29" s="11">
        <v>13010200</v>
      </c>
      <c r="B29" s="41" t="s">
        <v>156</v>
      </c>
      <c r="C29" s="72">
        <f>D29</f>
        <v>0</v>
      </c>
      <c r="D29" s="156"/>
      <c r="E29" s="78" t="s">
        <v>63</v>
      </c>
      <c r="F29" s="78" t="s">
        <v>63</v>
      </c>
    </row>
    <row r="30" spans="1:6" ht="59.25" customHeight="1">
      <c r="A30" s="20">
        <v>13030000</v>
      </c>
      <c r="B30" s="9" t="s">
        <v>157</v>
      </c>
      <c r="C30" s="72">
        <f>C31+C32</f>
        <v>100</v>
      </c>
      <c r="D30" s="167">
        <f>D31+D32</f>
        <v>100</v>
      </c>
      <c r="E30" s="78" t="s">
        <v>63</v>
      </c>
      <c r="F30" s="78" t="s">
        <v>63</v>
      </c>
    </row>
    <row r="31" spans="1:6" ht="96" customHeight="1">
      <c r="A31" s="11">
        <v>13030100</v>
      </c>
      <c r="B31" s="41" t="s">
        <v>158</v>
      </c>
      <c r="C31" s="72">
        <f>D31</f>
        <v>100</v>
      </c>
      <c r="D31" s="156">
        <v>100</v>
      </c>
      <c r="E31" s="76" t="s">
        <v>63</v>
      </c>
      <c r="F31" s="77" t="s">
        <v>63</v>
      </c>
    </row>
    <row r="32" spans="1:6" ht="78.75" hidden="1">
      <c r="A32" s="11">
        <v>13030200</v>
      </c>
      <c r="B32" s="41" t="s">
        <v>159</v>
      </c>
      <c r="C32" s="72">
        <f>D32</f>
        <v>0</v>
      </c>
      <c r="D32" s="156"/>
      <c r="E32" s="76" t="s">
        <v>63</v>
      </c>
      <c r="F32" s="77" t="s">
        <v>63</v>
      </c>
    </row>
    <row r="33" spans="1:7" s="19" customFormat="1" ht="48" customHeight="1">
      <c r="A33" s="37">
        <v>14000000</v>
      </c>
      <c r="B33" s="38" t="s">
        <v>61</v>
      </c>
      <c r="C33" s="72">
        <f aca="true" t="shared" si="2" ref="C33:C41">D33</f>
        <v>72620000</v>
      </c>
      <c r="D33" s="173">
        <f>D39+D35+D37</f>
        <v>72620000</v>
      </c>
      <c r="E33" s="78" t="s">
        <v>63</v>
      </c>
      <c r="F33" s="78" t="s">
        <v>63</v>
      </c>
      <c r="G33" s="205">
        <f>G35+D39</f>
        <v>72620000</v>
      </c>
    </row>
    <row r="34" spans="5:6" s="13" customFormat="1" ht="81" customHeight="1" hidden="1">
      <c r="E34" s="76" t="s">
        <v>63</v>
      </c>
      <c r="F34" s="77" t="s">
        <v>63</v>
      </c>
    </row>
    <row r="35" spans="1:7" s="13" customFormat="1" ht="81" customHeight="1">
      <c r="A35" s="20">
        <v>14020000</v>
      </c>
      <c r="B35" s="9" t="s">
        <v>118</v>
      </c>
      <c r="C35" s="82">
        <f t="shared" si="2"/>
        <v>6470000</v>
      </c>
      <c r="D35" s="154">
        <f>D36</f>
        <v>6470000</v>
      </c>
      <c r="E35" s="78" t="s">
        <v>63</v>
      </c>
      <c r="F35" s="78" t="s">
        <v>63</v>
      </c>
      <c r="G35" s="204">
        <f>D35+D37</f>
        <v>33200000</v>
      </c>
    </row>
    <row r="36" spans="1:6" s="13" customFormat="1" ht="37.5" customHeight="1">
      <c r="A36" s="42">
        <v>14021900</v>
      </c>
      <c r="B36" s="43" t="s">
        <v>119</v>
      </c>
      <c r="C36" s="74">
        <f t="shared" si="2"/>
        <v>6470000</v>
      </c>
      <c r="D36" s="174">
        <v>6470000</v>
      </c>
      <c r="E36" s="76" t="s">
        <v>63</v>
      </c>
      <c r="F36" s="77" t="s">
        <v>63</v>
      </c>
    </row>
    <row r="37" spans="1:6" s="13" customFormat="1" ht="81" customHeight="1">
      <c r="A37" s="20">
        <v>14030000</v>
      </c>
      <c r="B37" s="9" t="s">
        <v>120</v>
      </c>
      <c r="C37" s="82">
        <f t="shared" si="2"/>
        <v>26730000</v>
      </c>
      <c r="D37" s="154">
        <f>D38</f>
        <v>26730000</v>
      </c>
      <c r="E37" s="78" t="s">
        <v>63</v>
      </c>
      <c r="F37" s="78" t="s">
        <v>63</v>
      </c>
    </row>
    <row r="38" spans="1:6" s="13" customFormat="1" ht="37.5" customHeight="1">
      <c r="A38" s="42">
        <v>14031900</v>
      </c>
      <c r="B38" s="43" t="s">
        <v>119</v>
      </c>
      <c r="C38" s="74">
        <f>D38</f>
        <v>26730000</v>
      </c>
      <c r="D38" s="174">
        <v>26730000</v>
      </c>
      <c r="E38" s="76" t="s">
        <v>63</v>
      </c>
      <c r="F38" s="77" t="s">
        <v>63</v>
      </c>
    </row>
    <row r="39" spans="1:6" s="13" customFormat="1" ht="79.5" customHeight="1">
      <c r="A39" s="20">
        <v>14040000</v>
      </c>
      <c r="B39" s="9" t="s">
        <v>121</v>
      </c>
      <c r="C39" s="82">
        <f>D39</f>
        <v>39420000</v>
      </c>
      <c r="D39" s="154">
        <v>39420000</v>
      </c>
      <c r="E39" s="78" t="s">
        <v>63</v>
      </c>
      <c r="F39" s="78" t="s">
        <v>63</v>
      </c>
    </row>
    <row r="40" spans="1:6" s="19" customFormat="1" ht="54" customHeight="1">
      <c r="A40" s="37">
        <v>18000000</v>
      </c>
      <c r="B40" s="38" t="s">
        <v>60</v>
      </c>
      <c r="C40" s="82">
        <f t="shared" si="2"/>
        <v>745452000</v>
      </c>
      <c r="D40" s="173">
        <f>D41+D59+D56</f>
        <v>745452000</v>
      </c>
      <c r="E40" s="78" t="s">
        <v>63</v>
      </c>
      <c r="F40" s="78" t="s">
        <v>63</v>
      </c>
    </row>
    <row r="41" spans="1:6" s="17" customFormat="1" ht="45.75" customHeight="1">
      <c r="A41" s="37">
        <v>18010000</v>
      </c>
      <c r="B41" s="38" t="s">
        <v>64</v>
      </c>
      <c r="C41" s="72">
        <f t="shared" si="2"/>
        <v>617127000</v>
      </c>
      <c r="D41" s="173">
        <f>SUM(D43:D55)</f>
        <v>617127000</v>
      </c>
      <c r="E41" s="78" t="s">
        <v>63</v>
      </c>
      <c r="F41" s="78" t="s">
        <v>63</v>
      </c>
    </row>
    <row r="42" spans="1:6" s="16" customFormat="1" ht="58.5" customHeight="1" hidden="1">
      <c r="A42" s="39">
        <v>18010100</v>
      </c>
      <c r="B42" s="40" t="s">
        <v>52</v>
      </c>
      <c r="C42" s="72" t="e">
        <f>D42+E42</f>
        <v>#VALUE!</v>
      </c>
      <c r="D42" s="173"/>
      <c r="E42" s="76" t="s">
        <v>63</v>
      </c>
      <c r="F42" s="77" t="s">
        <v>63</v>
      </c>
    </row>
    <row r="43" spans="1:6" s="16" customFormat="1" ht="99.75" customHeight="1">
      <c r="A43" s="39">
        <v>18010100</v>
      </c>
      <c r="B43" s="40" t="s">
        <v>79</v>
      </c>
      <c r="C43" s="74">
        <f>D43</f>
        <v>407000</v>
      </c>
      <c r="D43" s="175">
        <v>407000</v>
      </c>
      <c r="E43" s="76" t="s">
        <v>63</v>
      </c>
      <c r="F43" s="77" t="s">
        <v>63</v>
      </c>
    </row>
    <row r="44" spans="1:6" s="16" customFormat="1" ht="86.25" customHeight="1">
      <c r="A44" s="39">
        <v>18010200</v>
      </c>
      <c r="B44" s="40" t="s">
        <v>65</v>
      </c>
      <c r="C44" s="74">
        <f aca="true" t="shared" si="3" ref="C44:C55">D44</f>
        <v>2696000</v>
      </c>
      <c r="D44" s="175">
        <v>2696000</v>
      </c>
      <c r="E44" s="76" t="s">
        <v>63</v>
      </c>
      <c r="F44" s="77" t="s">
        <v>63</v>
      </c>
    </row>
    <row r="45" spans="1:6" ht="45" customHeight="1" hidden="1">
      <c r="A45" s="26">
        <v>16011500</v>
      </c>
      <c r="B45" s="31" t="s">
        <v>25</v>
      </c>
      <c r="C45" s="74">
        <f t="shared" si="3"/>
        <v>0</v>
      </c>
      <c r="D45" s="175"/>
      <c r="E45" s="76" t="s">
        <v>63</v>
      </c>
      <c r="F45" s="77" t="s">
        <v>63</v>
      </c>
    </row>
    <row r="46" spans="1:6" ht="85.5" customHeight="1" hidden="1">
      <c r="A46" s="11">
        <v>18010300</v>
      </c>
      <c r="B46" s="40" t="s">
        <v>67</v>
      </c>
      <c r="C46" s="74">
        <f t="shared" si="3"/>
        <v>0</v>
      </c>
      <c r="D46" s="175"/>
      <c r="E46" s="76" t="s">
        <v>63</v>
      </c>
      <c r="F46" s="77" t="s">
        <v>63</v>
      </c>
    </row>
    <row r="47" spans="1:6" ht="93.75" customHeight="1" hidden="1">
      <c r="A47" s="11">
        <v>18010400</v>
      </c>
      <c r="B47" s="40" t="s">
        <v>66</v>
      </c>
      <c r="C47" s="74">
        <f t="shared" si="3"/>
        <v>0</v>
      </c>
      <c r="D47" s="175"/>
      <c r="E47" s="76" t="s">
        <v>63</v>
      </c>
      <c r="F47" s="77" t="s">
        <v>63</v>
      </c>
    </row>
    <row r="48" spans="1:6" ht="93.75" customHeight="1">
      <c r="A48" s="11">
        <v>18010300</v>
      </c>
      <c r="B48" s="40" t="s">
        <v>96</v>
      </c>
      <c r="C48" s="74">
        <f t="shared" si="3"/>
        <v>4055000</v>
      </c>
      <c r="D48" s="175">
        <v>4055000</v>
      </c>
      <c r="E48" s="76" t="s">
        <v>63</v>
      </c>
      <c r="F48" s="77" t="s">
        <v>63</v>
      </c>
    </row>
    <row r="49" spans="1:6" ht="93.75" customHeight="1">
      <c r="A49" s="11">
        <v>18010400</v>
      </c>
      <c r="B49" s="40" t="s">
        <v>87</v>
      </c>
      <c r="C49" s="74">
        <f t="shared" si="3"/>
        <v>12007000</v>
      </c>
      <c r="D49" s="175">
        <v>12007000</v>
      </c>
      <c r="E49" s="76" t="s">
        <v>63</v>
      </c>
      <c r="F49" s="77" t="s">
        <v>63</v>
      </c>
    </row>
    <row r="50" spans="1:7" ht="54" customHeight="1">
      <c r="A50" s="11">
        <v>18010500</v>
      </c>
      <c r="B50" s="41" t="s">
        <v>18</v>
      </c>
      <c r="C50" s="74">
        <f t="shared" si="3"/>
        <v>111663000</v>
      </c>
      <c r="D50" s="175">
        <v>111663000</v>
      </c>
      <c r="E50" s="76" t="s">
        <v>63</v>
      </c>
      <c r="F50" s="77" t="s">
        <v>63</v>
      </c>
      <c r="G50" s="129">
        <f>D50+D51+D52+D53</f>
        <v>597112000</v>
      </c>
    </row>
    <row r="51" spans="1:6" ht="54" customHeight="1">
      <c r="A51" s="11">
        <v>18010600</v>
      </c>
      <c r="B51" s="41" t="s">
        <v>20</v>
      </c>
      <c r="C51" s="74">
        <f t="shared" si="3"/>
        <v>468295700</v>
      </c>
      <c r="D51" s="175">
        <f>453295700+15000000</f>
        <v>468295700</v>
      </c>
      <c r="E51" s="76" t="s">
        <v>63</v>
      </c>
      <c r="F51" s="77" t="s">
        <v>63</v>
      </c>
    </row>
    <row r="52" spans="1:6" ht="45" customHeight="1">
      <c r="A52" s="11">
        <v>18010700</v>
      </c>
      <c r="B52" s="41" t="s">
        <v>19</v>
      </c>
      <c r="C52" s="74">
        <f t="shared" si="3"/>
        <v>2033000</v>
      </c>
      <c r="D52" s="175">
        <v>2033000</v>
      </c>
      <c r="E52" s="76" t="s">
        <v>63</v>
      </c>
      <c r="F52" s="77" t="s">
        <v>63</v>
      </c>
    </row>
    <row r="53" spans="1:6" ht="45" customHeight="1">
      <c r="A53" s="11">
        <v>18010900</v>
      </c>
      <c r="B53" s="41" t="s">
        <v>21</v>
      </c>
      <c r="C53" s="74">
        <f t="shared" si="3"/>
        <v>15120300</v>
      </c>
      <c r="D53" s="175">
        <v>15120300</v>
      </c>
      <c r="E53" s="76" t="s">
        <v>63</v>
      </c>
      <c r="F53" s="77" t="s">
        <v>63</v>
      </c>
    </row>
    <row r="54" spans="1:7" ht="48" customHeight="1">
      <c r="A54" s="11">
        <v>18011000</v>
      </c>
      <c r="B54" s="41" t="s">
        <v>68</v>
      </c>
      <c r="C54" s="74">
        <f t="shared" si="3"/>
        <v>650000</v>
      </c>
      <c r="D54" s="175">
        <v>650000</v>
      </c>
      <c r="E54" s="76" t="s">
        <v>63</v>
      </c>
      <c r="F54" s="77" t="s">
        <v>63</v>
      </c>
      <c r="G54" s="129">
        <f>D54+D55</f>
        <v>850000</v>
      </c>
    </row>
    <row r="55" spans="1:6" ht="46.5" customHeight="1">
      <c r="A55" s="11">
        <v>18011100</v>
      </c>
      <c r="B55" s="41" t="s">
        <v>69</v>
      </c>
      <c r="C55" s="74">
        <f t="shared" si="3"/>
        <v>200000</v>
      </c>
      <c r="D55" s="175">
        <v>200000</v>
      </c>
      <c r="E55" s="76" t="s">
        <v>63</v>
      </c>
      <c r="F55" s="77" t="s">
        <v>63</v>
      </c>
    </row>
    <row r="56" spans="1:6" ht="40.5" customHeight="1">
      <c r="A56" s="20">
        <v>18030000</v>
      </c>
      <c r="B56" s="9" t="s">
        <v>105</v>
      </c>
      <c r="C56" s="82">
        <f aca="true" t="shared" si="4" ref="C56:C61">D56</f>
        <v>175000</v>
      </c>
      <c r="D56" s="173">
        <f>D57+D58</f>
        <v>175000</v>
      </c>
      <c r="E56" s="78" t="s">
        <v>63</v>
      </c>
      <c r="F56" s="78" t="s">
        <v>63</v>
      </c>
    </row>
    <row r="57" spans="1:6" ht="58.5" customHeight="1">
      <c r="A57" s="11">
        <v>18030100</v>
      </c>
      <c r="B57" s="41" t="s">
        <v>106</v>
      </c>
      <c r="C57" s="74">
        <f t="shared" si="4"/>
        <v>108000</v>
      </c>
      <c r="D57" s="175">
        <v>108000</v>
      </c>
      <c r="E57" s="76" t="s">
        <v>63</v>
      </c>
      <c r="F57" s="77" t="s">
        <v>63</v>
      </c>
    </row>
    <row r="58" spans="1:6" ht="40.5" customHeight="1">
      <c r="A58" s="11">
        <v>18030200</v>
      </c>
      <c r="B58" s="41" t="s">
        <v>107</v>
      </c>
      <c r="C58" s="74">
        <f t="shared" si="4"/>
        <v>67000</v>
      </c>
      <c r="D58" s="175">
        <v>67000</v>
      </c>
      <c r="E58" s="76" t="s">
        <v>63</v>
      </c>
      <c r="F58" s="77" t="s">
        <v>63</v>
      </c>
    </row>
    <row r="59" spans="1:6" s="45" customFormat="1" ht="42" customHeight="1">
      <c r="A59" s="2">
        <v>18050000</v>
      </c>
      <c r="B59" s="6" t="s">
        <v>35</v>
      </c>
      <c r="C59" s="72">
        <f t="shared" si="4"/>
        <v>128150000</v>
      </c>
      <c r="D59" s="167">
        <f>D60+D61</f>
        <v>128150000</v>
      </c>
      <c r="E59" s="78" t="s">
        <v>63</v>
      </c>
      <c r="F59" s="78" t="s">
        <v>63</v>
      </c>
    </row>
    <row r="60" spans="1:6" ht="45" customHeight="1">
      <c r="A60" s="11">
        <v>18050300</v>
      </c>
      <c r="B60" s="41" t="s">
        <v>36</v>
      </c>
      <c r="C60" s="74">
        <f t="shared" si="4"/>
        <v>17820000</v>
      </c>
      <c r="D60" s="175">
        <v>17820000</v>
      </c>
      <c r="E60" s="76" t="s">
        <v>63</v>
      </c>
      <c r="F60" s="77" t="s">
        <v>63</v>
      </c>
    </row>
    <row r="61" spans="1:6" ht="54" customHeight="1">
      <c r="A61" s="11">
        <v>18050400</v>
      </c>
      <c r="B61" s="41" t="s">
        <v>37</v>
      </c>
      <c r="C61" s="74">
        <f t="shared" si="4"/>
        <v>110330000</v>
      </c>
      <c r="D61" s="175">
        <v>110330000</v>
      </c>
      <c r="E61" s="76" t="s">
        <v>63</v>
      </c>
      <c r="F61" s="77" t="s">
        <v>63</v>
      </c>
    </row>
    <row r="62" spans="1:6" s="19" customFormat="1" ht="45.75" customHeight="1">
      <c r="A62" s="37">
        <v>19000000</v>
      </c>
      <c r="B62" s="38" t="s">
        <v>38</v>
      </c>
      <c r="C62" s="72">
        <f>C63</f>
        <v>9150000</v>
      </c>
      <c r="D62" s="173" t="s">
        <v>63</v>
      </c>
      <c r="E62" s="82">
        <f>E63</f>
        <v>9150000</v>
      </c>
      <c r="F62" s="78" t="s">
        <v>63</v>
      </c>
    </row>
    <row r="63" spans="1:6" s="18" customFormat="1" ht="54" customHeight="1">
      <c r="A63" s="20">
        <v>19010000</v>
      </c>
      <c r="B63" s="9" t="s">
        <v>39</v>
      </c>
      <c r="C63" s="72">
        <f>E63</f>
        <v>9150000</v>
      </c>
      <c r="D63" s="173" t="s">
        <v>63</v>
      </c>
      <c r="E63" s="82">
        <f>SUM(E64:E67)</f>
        <v>9150000</v>
      </c>
      <c r="F63" s="78" t="s">
        <v>63</v>
      </c>
    </row>
    <row r="64" spans="1:6" s="13" customFormat="1" ht="139.5" customHeight="1">
      <c r="A64" s="42">
        <v>19010100</v>
      </c>
      <c r="B64" s="43" t="s">
        <v>165</v>
      </c>
      <c r="C64" s="74">
        <f>E64</f>
        <v>8850000</v>
      </c>
      <c r="D64" s="176" t="s">
        <v>63</v>
      </c>
      <c r="E64" s="74">
        <v>8850000</v>
      </c>
      <c r="F64" s="77" t="s">
        <v>63</v>
      </c>
    </row>
    <row r="65" spans="1:6" s="13" customFormat="1" ht="70.5" customHeight="1">
      <c r="A65" s="42">
        <v>19010200</v>
      </c>
      <c r="B65" s="43" t="s">
        <v>70</v>
      </c>
      <c r="C65" s="74">
        <f>E65</f>
        <v>220000</v>
      </c>
      <c r="D65" s="176" t="s">
        <v>63</v>
      </c>
      <c r="E65" s="74">
        <v>220000</v>
      </c>
      <c r="F65" s="77" t="s">
        <v>63</v>
      </c>
    </row>
    <row r="66" spans="1:6" s="13" customFormat="1" ht="111" customHeight="1">
      <c r="A66" s="42">
        <v>19010300</v>
      </c>
      <c r="B66" s="43" t="s">
        <v>83</v>
      </c>
      <c r="C66" s="74">
        <f>E66</f>
        <v>80000</v>
      </c>
      <c r="D66" s="176" t="s">
        <v>63</v>
      </c>
      <c r="E66" s="74">
        <v>80000</v>
      </c>
      <c r="F66" s="77" t="s">
        <v>63</v>
      </c>
    </row>
    <row r="67" spans="1:6" s="13" customFormat="1" ht="105" customHeight="1" hidden="1">
      <c r="A67" s="42">
        <v>19010500</v>
      </c>
      <c r="B67" s="43" t="s">
        <v>48</v>
      </c>
      <c r="C67" s="74"/>
      <c r="D67" s="175"/>
      <c r="E67" s="74" t="s">
        <v>63</v>
      </c>
      <c r="F67" s="76" t="s">
        <v>63</v>
      </c>
    </row>
    <row r="68" spans="1:6" s="18" customFormat="1" ht="58.5" customHeight="1" hidden="1">
      <c r="A68" s="33">
        <v>19050000</v>
      </c>
      <c r="B68" s="34" t="s">
        <v>49</v>
      </c>
      <c r="C68" s="70">
        <f>D68+E68</f>
        <v>0</v>
      </c>
      <c r="D68" s="149"/>
      <c r="E68" s="85"/>
      <c r="F68" s="84"/>
    </row>
    <row r="69" spans="1:6" s="13" customFormat="1" ht="77.25" customHeight="1" hidden="1">
      <c r="A69" s="35">
        <v>19050200</v>
      </c>
      <c r="B69" s="36" t="s">
        <v>50</v>
      </c>
      <c r="C69" s="70">
        <f>D69+E69</f>
        <v>0</v>
      </c>
      <c r="D69" s="150"/>
      <c r="E69" s="87"/>
      <c r="F69" s="86"/>
    </row>
    <row r="70" spans="1:6" s="13" customFormat="1" ht="88.5" customHeight="1" hidden="1">
      <c r="A70" s="35">
        <v>19050300</v>
      </c>
      <c r="B70" s="36" t="s">
        <v>51</v>
      </c>
      <c r="C70" s="70">
        <f>D70+E70</f>
        <v>0</v>
      </c>
      <c r="D70" s="150"/>
      <c r="E70" s="87"/>
      <c r="F70" s="86"/>
    </row>
    <row r="71" spans="1:7" ht="55.5" customHeight="1">
      <c r="A71" s="4">
        <v>20000000</v>
      </c>
      <c r="B71" s="197" t="s">
        <v>5</v>
      </c>
      <c r="C71" s="70">
        <f>D71+E71</f>
        <v>70449383</v>
      </c>
      <c r="D71" s="145">
        <f>D72+D83+D98</f>
        <v>21759000</v>
      </c>
      <c r="E71" s="71">
        <f>E98+E105</f>
        <v>48690383</v>
      </c>
      <c r="F71" s="71">
        <f>F104</f>
        <v>600000</v>
      </c>
      <c r="G71" s="129"/>
    </row>
    <row r="72" spans="1:6" ht="55.5" customHeight="1">
      <c r="A72" s="14">
        <v>21000000</v>
      </c>
      <c r="B72" s="1" t="s">
        <v>0</v>
      </c>
      <c r="C72" s="72">
        <f aca="true" t="shared" si="5" ref="C72:C83">D72</f>
        <v>5260000</v>
      </c>
      <c r="D72" s="146">
        <f>D73+D75+D76</f>
        <v>5260000</v>
      </c>
      <c r="E72" s="73" t="s">
        <v>63</v>
      </c>
      <c r="F72" s="73" t="s">
        <v>63</v>
      </c>
    </row>
    <row r="73" spans="1:6" s="16" customFormat="1" ht="175.5" customHeight="1">
      <c r="A73" s="37">
        <v>21010000</v>
      </c>
      <c r="B73" s="38" t="s">
        <v>80</v>
      </c>
      <c r="C73" s="72">
        <f t="shared" si="5"/>
        <v>280000</v>
      </c>
      <c r="D73" s="151">
        <f>D74</f>
        <v>280000</v>
      </c>
      <c r="E73" s="73" t="s">
        <v>63</v>
      </c>
      <c r="F73" s="73" t="s">
        <v>63</v>
      </c>
    </row>
    <row r="74" spans="1:6" s="15" customFormat="1" ht="87.75" customHeight="1">
      <c r="A74" s="46">
        <v>21010300</v>
      </c>
      <c r="B74" s="44" t="s">
        <v>71</v>
      </c>
      <c r="C74" s="74">
        <f t="shared" si="5"/>
        <v>280000</v>
      </c>
      <c r="D74" s="147">
        <v>280000</v>
      </c>
      <c r="E74" s="77" t="s">
        <v>63</v>
      </c>
      <c r="F74" s="77" t="s">
        <v>63</v>
      </c>
    </row>
    <row r="75" spans="1:6" s="15" customFormat="1" ht="65.25" customHeight="1" hidden="1">
      <c r="A75" s="37">
        <v>21050000</v>
      </c>
      <c r="B75" s="38" t="s">
        <v>98</v>
      </c>
      <c r="C75" s="82">
        <f t="shared" si="5"/>
        <v>0</v>
      </c>
      <c r="D75" s="151"/>
      <c r="E75" s="77" t="s">
        <v>63</v>
      </c>
      <c r="F75" s="77" t="s">
        <v>63</v>
      </c>
    </row>
    <row r="76" spans="1:6" s="15" customFormat="1" ht="47.25" customHeight="1">
      <c r="A76" s="14">
        <v>21080000</v>
      </c>
      <c r="B76" s="1" t="s">
        <v>10</v>
      </c>
      <c r="C76" s="72">
        <f t="shared" si="5"/>
        <v>4980000</v>
      </c>
      <c r="D76" s="146">
        <f>D78+D80+D81+D82</f>
        <v>4980000</v>
      </c>
      <c r="E76" s="73" t="s">
        <v>63</v>
      </c>
      <c r="F76" s="73" t="s">
        <v>63</v>
      </c>
    </row>
    <row r="77" spans="1:6" s="15" customFormat="1" ht="28.5" customHeight="1" hidden="1">
      <c r="A77" s="46">
        <v>21080500</v>
      </c>
      <c r="B77" s="44" t="s">
        <v>10</v>
      </c>
      <c r="C77" s="72">
        <f t="shared" si="5"/>
        <v>0</v>
      </c>
      <c r="D77" s="147"/>
      <c r="E77" s="77"/>
      <c r="F77" s="77"/>
    </row>
    <row r="78" spans="1:6" s="15" customFormat="1" ht="42" customHeight="1" hidden="1">
      <c r="A78" s="46">
        <v>21080500</v>
      </c>
      <c r="B78" s="44" t="s">
        <v>10</v>
      </c>
      <c r="C78" s="74">
        <f t="shared" si="5"/>
        <v>0</v>
      </c>
      <c r="D78" s="147"/>
      <c r="E78" s="77" t="s">
        <v>63</v>
      </c>
      <c r="F78" s="77" t="s">
        <v>63</v>
      </c>
    </row>
    <row r="79" spans="1:6" s="15" customFormat="1" ht="151.5" customHeight="1" hidden="1">
      <c r="A79" s="46">
        <v>21080900</v>
      </c>
      <c r="B79" s="44" t="s">
        <v>28</v>
      </c>
      <c r="C79" s="74">
        <f t="shared" si="5"/>
        <v>0</v>
      </c>
      <c r="D79" s="147"/>
      <c r="E79" s="77" t="s">
        <v>63</v>
      </c>
      <c r="F79" s="77" t="s">
        <v>63</v>
      </c>
    </row>
    <row r="80" spans="1:6" s="15" customFormat="1" ht="52.5" customHeight="1">
      <c r="A80" s="46">
        <v>21081100</v>
      </c>
      <c r="B80" s="61" t="s">
        <v>94</v>
      </c>
      <c r="C80" s="74">
        <f t="shared" si="5"/>
        <v>4450000</v>
      </c>
      <c r="D80" s="147">
        <v>4450000</v>
      </c>
      <c r="E80" s="77" t="s">
        <v>63</v>
      </c>
      <c r="F80" s="77" t="s">
        <v>63</v>
      </c>
    </row>
    <row r="81" spans="1:6" s="15" customFormat="1" ht="78" customHeight="1">
      <c r="A81" s="46">
        <v>21081500</v>
      </c>
      <c r="B81" s="57" t="s">
        <v>90</v>
      </c>
      <c r="C81" s="152">
        <f t="shared" si="5"/>
        <v>530000</v>
      </c>
      <c r="D81" s="177">
        <v>530000</v>
      </c>
      <c r="E81" s="165" t="s">
        <v>63</v>
      </c>
      <c r="F81" s="77" t="s">
        <v>63</v>
      </c>
    </row>
    <row r="82" spans="1:6" s="15" customFormat="1" ht="78" customHeight="1" hidden="1">
      <c r="A82" s="46">
        <v>21081700</v>
      </c>
      <c r="B82" s="61" t="s">
        <v>172</v>
      </c>
      <c r="C82" s="74">
        <f t="shared" si="5"/>
        <v>0</v>
      </c>
      <c r="D82" s="147"/>
      <c r="E82" s="165" t="s">
        <v>63</v>
      </c>
      <c r="F82" s="77" t="s">
        <v>63</v>
      </c>
    </row>
    <row r="83" spans="1:6" ht="63.75" customHeight="1">
      <c r="A83" s="14">
        <v>22000000</v>
      </c>
      <c r="B83" s="1" t="s">
        <v>40</v>
      </c>
      <c r="C83" s="72">
        <f t="shared" si="5"/>
        <v>12999000</v>
      </c>
      <c r="D83" s="146">
        <f>D85+D91+D93</f>
        <v>12999000</v>
      </c>
      <c r="E83" s="78" t="s">
        <v>63</v>
      </c>
      <c r="F83" s="78" t="s">
        <v>63</v>
      </c>
    </row>
    <row r="84" spans="1:6" s="13" customFormat="1" ht="29.25" customHeight="1" hidden="1">
      <c r="A84" s="35">
        <v>22020000</v>
      </c>
      <c r="B84" s="31" t="s">
        <v>16</v>
      </c>
      <c r="C84" s="70" t="e">
        <f>D84+E84</f>
        <v>#VALUE!</v>
      </c>
      <c r="D84" s="155"/>
      <c r="E84" s="78" t="s">
        <v>63</v>
      </c>
      <c r="F84" s="78" t="s">
        <v>63</v>
      </c>
    </row>
    <row r="85" spans="1:6" s="13" customFormat="1" ht="48.75" customHeight="1">
      <c r="A85" s="20">
        <v>22010000</v>
      </c>
      <c r="B85" s="9" t="s">
        <v>89</v>
      </c>
      <c r="C85" s="82">
        <f aca="true" t="shared" si="6" ref="C85:C97">D85</f>
        <v>8344000</v>
      </c>
      <c r="D85" s="154">
        <f>D88+D87+D89+D90+D86</f>
        <v>8344000</v>
      </c>
      <c r="E85" s="78" t="s">
        <v>63</v>
      </c>
      <c r="F85" s="78" t="s">
        <v>63</v>
      </c>
    </row>
    <row r="86" spans="1:6" s="13" customFormat="1" ht="142.5" customHeight="1">
      <c r="A86" s="42">
        <v>22010200</v>
      </c>
      <c r="B86" s="43" t="s">
        <v>122</v>
      </c>
      <c r="C86" s="74">
        <f>D86</f>
        <v>130000</v>
      </c>
      <c r="D86" s="174">
        <v>130000</v>
      </c>
      <c r="E86" s="77" t="s">
        <v>63</v>
      </c>
      <c r="F86" s="77" t="s">
        <v>63</v>
      </c>
    </row>
    <row r="87" spans="1:6" s="13" customFormat="1" ht="96.75" customHeight="1">
      <c r="A87" s="42">
        <v>22010300</v>
      </c>
      <c r="B87" s="43" t="s">
        <v>99</v>
      </c>
      <c r="C87" s="74">
        <f>D87</f>
        <v>514000</v>
      </c>
      <c r="D87" s="174">
        <v>514000</v>
      </c>
      <c r="E87" s="77" t="s">
        <v>63</v>
      </c>
      <c r="F87" s="77" t="s">
        <v>63</v>
      </c>
    </row>
    <row r="88" spans="1:6" s="13" customFormat="1" ht="60.75" customHeight="1">
      <c r="A88" s="39">
        <v>22012500</v>
      </c>
      <c r="B88" s="40" t="s">
        <v>88</v>
      </c>
      <c r="C88" s="74">
        <f>D88</f>
        <v>6840000</v>
      </c>
      <c r="D88" s="156">
        <v>6840000</v>
      </c>
      <c r="E88" s="77" t="s">
        <v>63</v>
      </c>
      <c r="F88" s="77" t="s">
        <v>63</v>
      </c>
    </row>
    <row r="89" spans="1:6" s="13" customFormat="1" ht="69.75" customHeight="1">
      <c r="A89" s="42">
        <v>22012600</v>
      </c>
      <c r="B89" s="43" t="s">
        <v>100</v>
      </c>
      <c r="C89" s="74">
        <f>D89</f>
        <v>805000</v>
      </c>
      <c r="D89" s="174">
        <v>805000</v>
      </c>
      <c r="E89" s="77" t="s">
        <v>63</v>
      </c>
      <c r="F89" s="77" t="s">
        <v>63</v>
      </c>
    </row>
    <row r="90" spans="1:6" s="13" customFormat="1" ht="194.25" customHeight="1">
      <c r="A90" s="66">
        <v>22012900</v>
      </c>
      <c r="B90" s="65" t="s">
        <v>101</v>
      </c>
      <c r="C90" s="74">
        <f>D90</f>
        <v>55000</v>
      </c>
      <c r="D90" s="178">
        <v>55000</v>
      </c>
      <c r="E90" s="77" t="s">
        <v>63</v>
      </c>
      <c r="F90" s="77" t="s">
        <v>63</v>
      </c>
    </row>
    <row r="91" spans="1:6" s="47" customFormat="1" ht="83.25" customHeight="1">
      <c r="A91" s="14">
        <v>22080000</v>
      </c>
      <c r="B91" s="1" t="s">
        <v>29</v>
      </c>
      <c r="C91" s="72">
        <f t="shared" si="6"/>
        <v>3200000</v>
      </c>
      <c r="D91" s="167">
        <f>D92</f>
        <v>3200000</v>
      </c>
      <c r="E91" s="78" t="s">
        <v>63</v>
      </c>
      <c r="F91" s="78" t="s">
        <v>63</v>
      </c>
    </row>
    <row r="92" spans="1:6" ht="88.5" customHeight="1">
      <c r="A92" s="11">
        <v>22080400</v>
      </c>
      <c r="B92" s="41" t="s">
        <v>72</v>
      </c>
      <c r="C92" s="74">
        <f t="shared" si="6"/>
        <v>3200000</v>
      </c>
      <c r="D92" s="156">
        <v>3200000</v>
      </c>
      <c r="E92" s="77" t="s">
        <v>63</v>
      </c>
      <c r="F92" s="77" t="s">
        <v>63</v>
      </c>
    </row>
    <row r="93" spans="1:6" s="45" customFormat="1" ht="44.25" customHeight="1">
      <c r="A93" s="2">
        <v>22090000</v>
      </c>
      <c r="B93" s="6" t="s">
        <v>8</v>
      </c>
      <c r="C93" s="72">
        <f t="shared" si="6"/>
        <v>1455000</v>
      </c>
      <c r="D93" s="167">
        <f>D94+D95+D96+D97</f>
        <v>1455000</v>
      </c>
      <c r="E93" s="78" t="s">
        <v>63</v>
      </c>
      <c r="F93" s="78" t="s">
        <v>63</v>
      </c>
    </row>
    <row r="94" spans="1:6" ht="87.75" customHeight="1">
      <c r="A94" s="11">
        <v>22090100</v>
      </c>
      <c r="B94" s="41" t="s">
        <v>26</v>
      </c>
      <c r="C94" s="74">
        <f t="shared" si="6"/>
        <v>1376100</v>
      </c>
      <c r="D94" s="168">
        <v>1376100</v>
      </c>
      <c r="E94" s="77" t="s">
        <v>63</v>
      </c>
      <c r="F94" s="77" t="s">
        <v>63</v>
      </c>
    </row>
    <row r="95" spans="1:6" ht="54" customHeight="1">
      <c r="A95" s="11">
        <v>22090200</v>
      </c>
      <c r="B95" s="41" t="s">
        <v>74</v>
      </c>
      <c r="C95" s="74">
        <f t="shared" si="6"/>
        <v>900</v>
      </c>
      <c r="D95" s="168">
        <v>900</v>
      </c>
      <c r="E95" s="77" t="s">
        <v>63</v>
      </c>
      <c r="F95" s="77" t="s">
        <v>63</v>
      </c>
    </row>
    <row r="96" spans="1:6" ht="115.5" customHeight="1" hidden="1">
      <c r="A96" s="11">
        <v>22090300</v>
      </c>
      <c r="B96" s="41" t="s">
        <v>75</v>
      </c>
      <c r="C96" s="74">
        <f t="shared" si="6"/>
        <v>0</v>
      </c>
      <c r="D96" s="168"/>
      <c r="E96" s="77" t="s">
        <v>63</v>
      </c>
      <c r="F96" s="77" t="s">
        <v>63</v>
      </c>
    </row>
    <row r="97" spans="1:6" ht="87.75" customHeight="1">
      <c r="A97" s="11">
        <v>22090400</v>
      </c>
      <c r="B97" s="41" t="s">
        <v>73</v>
      </c>
      <c r="C97" s="74">
        <f t="shared" si="6"/>
        <v>78000</v>
      </c>
      <c r="D97" s="168">
        <v>78000</v>
      </c>
      <c r="E97" s="77" t="s">
        <v>63</v>
      </c>
      <c r="F97" s="77" t="s">
        <v>63</v>
      </c>
    </row>
    <row r="98" spans="1:6" ht="39" customHeight="1">
      <c r="A98" s="14">
        <v>24000000</v>
      </c>
      <c r="B98" s="1" t="s">
        <v>9</v>
      </c>
      <c r="C98" s="72">
        <f>D98+E98</f>
        <v>4150000</v>
      </c>
      <c r="D98" s="146">
        <f>D99+D100+D103</f>
        <v>3500000</v>
      </c>
      <c r="E98" s="73">
        <f>E101+E104</f>
        <v>650000</v>
      </c>
      <c r="F98" s="73">
        <f>F104</f>
        <v>600000</v>
      </c>
    </row>
    <row r="99" spans="1:6" ht="96" customHeight="1" hidden="1">
      <c r="A99" s="39">
        <v>24030000</v>
      </c>
      <c r="B99" s="40" t="s">
        <v>173</v>
      </c>
      <c r="C99" s="74">
        <f>D99</f>
        <v>0</v>
      </c>
      <c r="D99" s="148"/>
      <c r="E99" s="77" t="s">
        <v>63</v>
      </c>
      <c r="F99" s="77" t="s">
        <v>63</v>
      </c>
    </row>
    <row r="100" spans="1:6" ht="51.75" customHeight="1">
      <c r="A100" s="11">
        <v>24060300</v>
      </c>
      <c r="B100" s="41" t="s">
        <v>10</v>
      </c>
      <c r="C100" s="74">
        <f>D100</f>
        <v>3200000</v>
      </c>
      <c r="D100" s="156">
        <v>3200000</v>
      </c>
      <c r="E100" s="77" t="s">
        <v>63</v>
      </c>
      <c r="F100" s="77" t="s">
        <v>63</v>
      </c>
    </row>
    <row r="101" spans="1:6" ht="111.75" customHeight="1">
      <c r="A101" s="11">
        <v>24062100</v>
      </c>
      <c r="B101" s="41" t="s">
        <v>3</v>
      </c>
      <c r="C101" s="74">
        <f aca="true" t="shared" si="7" ref="C101:C110">E101</f>
        <v>50000</v>
      </c>
      <c r="D101" s="156" t="s">
        <v>63</v>
      </c>
      <c r="E101" s="79">
        <v>50000</v>
      </c>
      <c r="F101" s="80" t="s">
        <v>63</v>
      </c>
    </row>
    <row r="102" spans="1:6" ht="269.25" customHeight="1" hidden="1">
      <c r="A102" s="11">
        <v>24062200</v>
      </c>
      <c r="B102" s="62" t="s">
        <v>95</v>
      </c>
      <c r="C102" s="74">
        <f>D102</f>
        <v>0</v>
      </c>
      <c r="D102" s="156"/>
      <c r="E102" s="79" t="s">
        <v>63</v>
      </c>
      <c r="F102" s="80" t="s">
        <v>63</v>
      </c>
    </row>
    <row r="103" spans="1:6" ht="270" customHeight="1">
      <c r="A103" s="11">
        <v>24062200</v>
      </c>
      <c r="B103" s="62" t="s">
        <v>95</v>
      </c>
      <c r="C103" s="74">
        <f>D103</f>
        <v>300000</v>
      </c>
      <c r="D103" s="156">
        <v>300000</v>
      </c>
      <c r="E103" s="80" t="s">
        <v>63</v>
      </c>
      <c r="F103" s="80" t="s">
        <v>63</v>
      </c>
    </row>
    <row r="104" spans="1:6" ht="63" customHeight="1">
      <c r="A104" s="11">
        <v>24170000</v>
      </c>
      <c r="B104" s="41" t="s">
        <v>57</v>
      </c>
      <c r="C104" s="74">
        <f t="shared" si="7"/>
        <v>600000</v>
      </c>
      <c r="D104" s="156" t="s">
        <v>63</v>
      </c>
      <c r="E104" s="79">
        <v>600000</v>
      </c>
      <c r="F104" s="80">
        <f>E104</f>
        <v>600000</v>
      </c>
    </row>
    <row r="105" spans="1:6" s="21" customFormat="1" ht="42" customHeight="1">
      <c r="A105" s="14">
        <v>25000000</v>
      </c>
      <c r="B105" s="1" t="s">
        <v>11</v>
      </c>
      <c r="C105" s="72">
        <f t="shared" si="7"/>
        <v>48040383</v>
      </c>
      <c r="D105" s="167" t="s">
        <v>63</v>
      </c>
      <c r="E105" s="72">
        <f>E106</f>
        <v>48040383</v>
      </c>
      <c r="F105" s="73" t="s">
        <v>63</v>
      </c>
    </row>
    <row r="106" spans="1:6" ht="65.25" customHeight="1">
      <c r="A106" s="14">
        <v>25010000</v>
      </c>
      <c r="B106" s="1" t="s">
        <v>44</v>
      </c>
      <c r="C106" s="72">
        <f t="shared" si="7"/>
        <v>48040383</v>
      </c>
      <c r="D106" s="167" t="s">
        <v>63</v>
      </c>
      <c r="E106" s="72">
        <f>E107+E108+E109+E110</f>
        <v>48040383</v>
      </c>
      <c r="F106" s="73" t="s">
        <v>63</v>
      </c>
    </row>
    <row r="107" spans="1:6" ht="61.5" customHeight="1">
      <c r="A107" s="46">
        <v>25010100</v>
      </c>
      <c r="B107" s="44" t="s">
        <v>41</v>
      </c>
      <c r="C107" s="74">
        <f t="shared" si="7"/>
        <v>47541251</v>
      </c>
      <c r="D107" s="167" t="s">
        <v>63</v>
      </c>
      <c r="E107" s="75">
        <v>47541251</v>
      </c>
      <c r="F107" s="76" t="s">
        <v>63</v>
      </c>
    </row>
    <row r="108" spans="1:6" ht="61.5" customHeight="1" hidden="1">
      <c r="A108" s="46">
        <v>25010200</v>
      </c>
      <c r="B108" s="64" t="s">
        <v>97</v>
      </c>
      <c r="C108" s="74">
        <f t="shared" si="7"/>
        <v>0</v>
      </c>
      <c r="D108" s="167" t="s">
        <v>63</v>
      </c>
      <c r="E108" s="75"/>
      <c r="F108" s="76" t="s">
        <v>63</v>
      </c>
    </row>
    <row r="109" spans="1:6" ht="42" customHeight="1">
      <c r="A109" s="46">
        <v>25010300</v>
      </c>
      <c r="B109" s="44" t="s">
        <v>27</v>
      </c>
      <c r="C109" s="74">
        <f t="shared" si="7"/>
        <v>339199</v>
      </c>
      <c r="D109" s="167" t="s">
        <v>63</v>
      </c>
      <c r="E109" s="75">
        <v>339199</v>
      </c>
      <c r="F109" s="76" t="s">
        <v>63</v>
      </c>
    </row>
    <row r="110" spans="1:6" ht="84.75" customHeight="1">
      <c r="A110" s="46">
        <v>25010400</v>
      </c>
      <c r="B110" s="44" t="s">
        <v>45</v>
      </c>
      <c r="C110" s="74">
        <f t="shared" si="7"/>
        <v>159933</v>
      </c>
      <c r="D110" s="167" t="s">
        <v>63</v>
      </c>
      <c r="E110" s="75">
        <v>159933</v>
      </c>
      <c r="F110" s="73" t="s">
        <v>63</v>
      </c>
    </row>
    <row r="111" spans="1:6" ht="47.25" customHeight="1">
      <c r="A111" s="4">
        <v>30000000</v>
      </c>
      <c r="B111" s="197" t="s">
        <v>4</v>
      </c>
      <c r="C111" s="70">
        <f>D111+E111</f>
        <v>5571400</v>
      </c>
      <c r="D111" s="145">
        <f>D112</f>
        <v>10900</v>
      </c>
      <c r="E111" s="71">
        <f>E112+E120</f>
        <v>5560500</v>
      </c>
      <c r="F111" s="71">
        <f>E111</f>
        <v>5560500</v>
      </c>
    </row>
    <row r="112" spans="1:6" s="15" customFormat="1" ht="43.5" customHeight="1">
      <c r="A112" s="14">
        <v>31000000</v>
      </c>
      <c r="B112" s="1" t="s">
        <v>2</v>
      </c>
      <c r="C112" s="72">
        <f>D112+E112</f>
        <v>1211400</v>
      </c>
      <c r="D112" s="167">
        <f>D113+D115</f>
        <v>10900</v>
      </c>
      <c r="E112" s="73">
        <f>E116</f>
        <v>1200500</v>
      </c>
      <c r="F112" s="73">
        <f>E112</f>
        <v>1200500</v>
      </c>
    </row>
    <row r="113" spans="1:6" s="17" customFormat="1" ht="156" customHeight="1">
      <c r="A113" s="37">
        <v>31010000</v>
      </c>
      <c r="B113" s="38" t="s">
        <v>59</v>
      </c>
      <c r="C113" s="82">
        <f>D113</f>
        <v>7000</v>
      </c>
      <c r="D113" s="173">
        <f>D114</f>
        <v>7000</v>
      </c>
      <c r="E113" s="78" t="s">
        <v>63</v>
      </c>
      <c r="F113" s="78" t="s">
        <v>63</v>
      </c>
    </row>
    <row r="114" spans="1:6" s="16" customFormat="1" ht="141" customHeight="1">
      <c r="A114" s="39">
        <v>31010200</v>
      </c>
      <c r="B114" s="48" t="s">
        <v>30</v>
      </c>
      <c r="C114" s="74">
        <f>D114</f>
        <v>7000</v>
      </c>
      <c r="D114" s="175">
        <v>7000</v>
      </c>
      <c r="E114" s="76" t="s">
        <v>63</v>
      </c>
      <c r="F114" s="76" t="s">
        <v>63</v>
      </c>
    </row>
    <row r="115" spans="1:6" s="17" customFormat="1" ht="50.25" customHeight="1">
      <c r="A115" s="37">
        <v>31020000</v>
      </c>
      <c r="B115" s="49" t="s">
        <v>31</v>
      </c>
      <c r="C115" s="72">
        <f>D115</f>
        <v>3900</v>
      </c>
      <c r="D115" s="173">
        <v>3900</v>
      </c>
      <c r="E115" s="78" t="s">
        <v>63</v>
      </c>
      <c r="F115" s="78" t="s">
        <v>63</v>
      </c>
    </row>
    <row r="116" spans="1:6" s="18" customFormat="1" ht="88.5" customHeight="1">
      <c r="A116" s="20">
        <v>31030000</v>
      </c>
      <c r="B116" s="9" t="s">
        <v>42</v>
      </c>
      <c r="C116" s="72">
        <f>E116</f>
        <v>1200500</v>
      </c>
      <c r="D116" s="154" t="s">
        <v>63</v>
      </c>
      <c r="E116" s="88">
        <v>1200500</v>
      </c>
      <c r="F116" s="88">
        <f>E116</f>
        <v>1200500</v>
      </c>
    </row>
    <row r="117" spans="1:6" s="51" customFormat="1" ht="51" customHeight="1" hidden="1">
      <c r="A117" s="32">
        <v>33000000</v>
      </c>
      <c r="B117" s="50" t="s">
        <v>62</v>
      </c>
      <c r="C117" s="70" t="e">
        <f>D117+E117</f>
        <v>#VALUE!</v>
      </c>
      <c r="D117" s="154" t="s">
        <v>63</v>
      </c>
      <c r="E117" s="89"/>
      <c r="F117" s="89"/>
    </row>
    <row r="118" spans="1:6" s="18" customFormat="1" ht="35.25" customHeight="1" hidden="1">
      <c r="A118" s="33">
        <v>33010000</v>
      </c>
      <c r="B118" s="34" t="s">
        <v>47</v>
      </c>
      <c r="C118" s="70" t="e">
        <f>D118+E118</f>
        <v>#VALUE!</v>
      </c>
      <c r="D118" s="154" t="s">
        <v>63</v>
      </c>
      <c r="E118" s="85"/>
      <c r="F118" s="85"/>
    </row>
    <row r="119" spans="1:6" ht="135" customHeight="1" hidden="1">
      <c r="A119" s="26">
        <v>33010100</v>
      </c>
      <c r="B119" s="31" t="s">
        <v>58</v>
      </c>
      <c r="C119" s="70" t="e">
        <f>D119+E119</f>
        <v>#VALUE!</v>
      </c>
      <c r="D119" s="154" t="s">
        <v>63</v>
      </c>
      <c r="E119" s="81"/>
      <c r="F119" s="81"/>
    </row>
    <row r="120" spans="1:6" s="18" customFormat="1" ht="61.5" customHeight="1">
      <c r="A120" s="20">
        <v>33000000</v>
      </c>
      <c r="B120" s="9" t="s">
        <v>76</v>
      </c>
      <c r="C120" s="82">
        <f>E120</f>
        <v>4360000</v>
      </c>
      <c r="D120" s="154" t="s">
        <v>63</v>
      </c>
      <c r="E120" s="88">
        <f>E121</f>
        <v>4360000</v>
      </c>
      <c r="F120" s="88">
        <f>F121</f>
        <v>4360000</v>
      </c>
    </row>
    <row r="121" spans="1:6" s="18" customFormat="1" ht="47.25" customHeight="1">
      <c r="A121" s="20">
        <v>33010000</v>
      </c>
      <c r="B121" s="9" t="s">
        <v>77</v>
      </c>
      <c r="C121" s="82">
        <f>E121</f>
        <v>4360000</v>
      </c>
      <c r="D121" s="154" t="s">
        <v>63</v>
      </c>
      <c r="E121" s="88">
        <f>E122</f>
        <v>4360000</v>
      </c>
      <c r="F121" s="88">
        <f>F122</f>
        <v>4360000</v>
      </c>
    </row>
    <row r="122" spans="1:6" ht="141" customHeight="1">
      <c r="A122" s="11">
        <v>33010100</v>
      </c>
      <c r="B122" s="41" t="s">
        <v>81</v>
      </c>
      <c r="C122" s="74">
        <f>E122</f>
        <v>4360000</v>
      </c>
      <c r="D122" s="147" t="s">
        <v>63</v>
      </c>
      <c r="E122" s="75">
        <v>4360000</v>
      </c>
      <c r="F122" s="79">
        <f>E122</f>
        <v>4360000</v>
      </c>
    </row>
    <row r="123" spans="1:6" ht="60" customHeight="1" hidden="1">
      <c r="A123" s="4">
        <v>50000000</v>
      </c>
      <c r="B123" s="196" t="s">
        <v>142</v>
      </c>
      <c r="C123" s="125">
        <f>E123</f>
        <v>0</v>
      </c>
      <c r="D123" s="158" t="s">
        <v>63</v>
      </c>
      <c r="E123" s="122">
        <f>E125</f>
        <v>0</v>
      </c>
      <c r="F123" s="186" t="s">
        <v>63</v>
      </c>
    </row>
    <row r="124" spans="1:6" ht="47.25" customHeight="1" hidden="1">
      <c r="A124" s="20">
        <v>50100000</v>
      </c>
      <c r="B124" s="110" t="s">
        <v>143</v>
      </c>
      <c r="C124" s="126">
        <f>C125</f>
        <v>0</v>
      </c>
      <c r="D124" s="151" t="s">
        <v>63</v>
      </c>
      <c r="E124" s="78">
        <f>E125</f>
        <v>0</v>
      </c>
      <c r="F124" s="187" t="s">
        <v>63</v>
      </c>
    </row>
    <row r="125" spans="1:6" ht="111" customHeight="1" hidden="1">
      <c r="A125" s="42">
        <v>50110000</v>
      </c>
      <c r="B125" s="62" t="s">
        <v>141</v>
      </c>
      <c r="C125" s="127">
        <f>E125</f>
        <v>0</v>
      </c>
      <c r="D125" s="159" t="s">
        <v>63</v>
      </c>
      <c r="E125" s="128"/>
      <c r="F125" s="119" t="s">
        <v>63</v>
      </c>
    </row>
    <row r="126" spans="1:8" ht="57" customHeight="1">
      <c r="A126" s="22"/>
      <c r="B126" s="123" t="s">
        <v>152</v>
      </c>
      <c r="C126" s="124">
        <f>C12+C71+C111+C123</f>
        <v>1763742883</v>
      </c>
      <c r="D126" s="158">
        <f>D12+D71+D111</f>
        <v>1700342000</v>
      </c>
      <c r="E126" s="122">
        <f>E12+E71+E111+E123</f>
        <v>63400883</v>
      </c>
      <c r="F126" s="122">
        <f>F71+F111</f>
        <v>6160500</v>
      </c>
      <c r="G126" s="129">
        <f>E126-E105</f>
        <v>15360500</v>
      </c>
      <c r="H126" s="3" t="s">
        <v>188</v>
      </c>
    </row>
    <row r="127" spans="1:6" ht="51.75" customHeight="1">
      <c r="A127" s="4">
        <v>40000000</v>
      </c>
      <c r="B127" s="5" t="s">
        <v>183</v>
      </c>
      <c r="C127" s="70">
        <f>D127+E127</f>
        <v>384856643</v>
      </c>
      <c r="D127" s="145">
        <f>D128</f>
        <v>384856643</v>
      </c>
      <c r="E127" s="71">
        <f>E128</f>
        <v>0</v>
      </c>
      <c r="F127" s="71">
        <f>F128</f>
        <v>0</v>
      </c>
    </row>
    <row r="128" spans="1:6" s="15" customFormat="1" ht="54" customHeight="1">
      <c r="A128" s="14">
        <v>41000000</v>
      </c>
      <c r="B128" s="8" t="s">
        <v>12</v>
      </c>
      <c r="C128" s="72">
        <f>D128+E128</f>
        <v>384856643</v>
      </c>
      <c r="D128" s="146">
        <f>D131+D139</f>
        <v>384856643</v>
      </c>
      <c r="E128" s="73">
        <f>E131+E139</f>
        <v>0</v>
      </c>
      <c r="F128" s="73">
        <f>F131+F139</f>
        <v>0</v>
      </c>
    </row>
    <row r="129" spans="1:6" s="25" customFormat="1" ht="34.5" customHeight="1" hidden="1">
      <c r="A129" s="37">
        <v>41020000</v>
      </c>
      <c r="B129" s="53" t="s">
        <v>109</v>
      </c>
      <c r="C129" s="72">
        <f>D129</f>
        <v>0</v>
      </c>
      <c r="D129" s="151">
        <f>D130</f>
        <v>0</v>
      </c>
      <c r="E129" s="73" t="str">
        <f>E140</f>
        <v>Х</v>
      </c>
      <c r="F129" s="73" t="str">
        <f>F140</f>
        <v>Х</v>
      </c>
    </row>
    <row r="130" spans="1:6" ht="48" customHeight="1" hidden="1">
      <c r="A130" s="37">
        <v>41020900</v>
      </c>
      <c r="B130" s="53" t="s">
        <v>108</v>
      </c>
      <c r="C130" s="72">
        <f>D130</f>
        <v>0</v>
      </c>
      <c r="D130" s="151"/>
      <c r="E130" s="73" t="e">
        <f>#REF!</f>
        <v>#REF!</v>
      </c>
      <c r="F130" s="73" t="e">
        <f>#REF!</f>
        <v>#REF!</v>
      </c>
    </row>
    <row r="131" spans="1:6" ht="54" customHeight="1">
      <c r="A131" s="37">
        <v>41030000</v>
      </c>
      <c r="B131" s="53" t="s">
        <v>125</v>
      </c>
      <c r="C131" s="72">
        <f>D131+E131</f>
        <v>374871400</v>
      </c>
      <c r="D131" s="151">
        <f>D133+D134+D135+D138+D136+D137</f>
        <v>374871400</v>
      </c>
      <c r="E131" s="73">
        <f>E133</f>
        <v>0</v>
      </c>
      <c r="F131" s="73">
        <f>F133</f>
        <v>0</v>
      </c>
    </row>
    <row r="132" spans="3:6" ht="26.25" hidden="1">
      <c r="C132" s="129"/>
      <c r="D132" s="129"/>
      <c r="E132" s="188"/>
      <c r="F132" s="189"/>
    </row>
    <row r="133" spans="1:6" ht="110.25" customHeight="1" hidden="1">
      <c r="A133" s="39">
        <v>41031400</v>
      </c>
      <c r="B133" s="55" t="s">
        <v>170</v>
      </c>
      <c r="C133" s="74">
        <f>D133+E133</f>
        <v>0</v>
      </c>
      <c r="D133" s="153"/>
      <c r="E133" s="76"/>
      <c r="F133" s="76">
        <f>E133</f>
        <v>0</v>
      </c>
    </row>
    <row r="134" spans="1:6" ht="57" customHeight="1">
      <c r="A134" s="39">
        <v>41033900</v>
      </c>
      <c r="B134" s="55" t="s">
        <v>126</v>
      </c>
      <c r="C134" s="74">
        <f>D134</f>
        <v>326877200</v>
      </c>
      <c r="D134" s="153">
        <v>326877200</v>
      </c>
      <c r="E134" s="76">
        <v>0</v>
      </c>
      <c r="F134" s="76">
        <v>0</v>
      </c>
    </row>
    <row r="135" spans="1:6" ht="57" customHeight="1">
      <c r="A135" s="39">
        <v>41034200</v>
      </c>
      <c r="B135" s="55" t="s">
        <v>127</v>
      </c>
      <c r="C135" s="74">
        <f>D135</f>
        <v>47994200</v>
      </c>
      <c r="D135" s="153">
        <v>47994200</v>
      </c>
      <c r="E135" s="76">
        <v>0</v>
      </c>
      <c r="F135" s="76">
        <v>0</v>
      </c>
    </row>
    <row r="136" spans="1:6" ht="82.5" customHeight="1" hidden="1">
      <c r="A136" s="39">
        <v>41034500</v>
      </c>
      <c r="B136" s="48" t="s">
        <v>93</v>
      </c>
      <c r="C136" s="74">
        <f>D136</f>
        <v>0</v>
      </c>
      <c r="D136" s="153"/>
      <c r="E136" s="76">
        <f>E144</f>
        <v>0</v>
      </c>
      <c r="F136" s="76">
        <f>F144</f>
        <v>0</v>
      </c>
    </row>
    <row r="137" spans="1:6" ht="142.5" customHeight="1" hidden="1">
      <c r="A137" s="39">
        <v>41037400</v>
      </c>
      <c r="B137" s="62" t="s">
        <v>169</v>
      </c>
      <c r="C137" s="74">
        <f>D137</f>
        <v>0</v>
      </c>
      <c r="D137" s="147"/>
      <c r="E137" s="76">
        <v>0</v>
      </c>
      <c r="F137" s="76">
        <v>0</v>
      </c>
    </row>
    <row r="138" spans="1:6" ht="169.5" customHeight="1" hidden="1">
      <c r="A138" s="39">
        <v>41039100</v>
      </c>
      <c r="B138" s="55" t="s">
        <v>147</v>
      </c>
      <c r="C138" s="74">
        <f>D138</f>
        <v>0</v>
      </c>
      <c r="D138" s="148"/>
      <c r="E138" s="76">
        <v>0</v>
      </c>
      <c r="F138" s="76">
        <v>0</v>
      </c>
    </row>
    <row r="139" spans="1:6" s="21" customFormat="1" ht="61.5" customHeight="1">
      <c r="A139" s="14">
        <v>41050000</v>
      </c>
      <c r="B139" s="8" t="s">
        <v>123</v>
      </c>
      <c r="C139" s="72">
        <f>D139+E139</f>
        <v>9985243</v>
      </c>
      <c r="D139" s="146">
        <f>D146+D157+D161+D168+D174</f>
        <v>9985243</v>
      </c>
      <c r="E139" s="73">
        <f>E150+E181+E185+E196+E174</f>
        <v>0</v>
      </c>
      <c r="F139" s="130">
        <f>F150+F181+F185+F174</f>
        <v>0</v>
      </c>
    </row>
    <row r="140" spans="1:6" s="21" customFormat="1" ht="77.25" customHeight="1" hidden="1">
      <c r="A140" s="14">
        <v>41030300</v>
      </c>
      <c r="B140" s="55" t="s">
        <v>84</v>
      </c>
      <c r="C140" s="74">
        <f>D140</f>
        <v>0</v>
      </c>
      <c r="D140" s="148"/>
      <c r="E140" s="76" t="s">
        <v>63</v>
      </c>
      <c r="F140" s="76" t="s">
        <v>63</v>
      </c>
    </row>
    <row r="141" spans="1:6" ht="12.75" customHeight="1" hidden="1">
      <c r="A141" s="227">
        <v>41030900</v>
      </c>
      <c r="B141" s="220" t="s">
        <v>82</v>
      </c>
      <c r="C141" s="223">
        <f>D141</f>
        <v>0</v>
      </c>
      <c r="D141" s="226"/>
      <c r="E141" s="217"/>
      <c r="F141" s="217"/>
    </row>
    <row r="142" spans="1:6" ht="12.75" customHeight="1" hidden="1">
      <c r="A142" s="227"/>
      <c r="B142" s="221"/>
      <c r="C142" s="224"/>
      <c r="D142" s="226"/>
      <c r="E142" s="217"/>
      <c r="F142" s="217"/>
    </row>
    <row r="143" spans="1:6" ht="69.75" customHeight="1" hidden="1">
      <c r="A143" s="227"/>
      <c r="B143" s="221"/>
      <c r="C143" s="224"/>
      <c r="D143" s="226"/>
      <c r="E143" s="217"/>
      <c r="F143" s="217"/>
    </row>
    <row r="144" spans="1:6" ht="315" customHeight="1" hidden="1">
      <c r="A144" s="227"/>
      <c r="B144" s="222"/>
      <c r="C144" s="225"/>
      <c r="D144" s="226"/>
      <c r="E144" s="217"/>
      <c r="F144" s="217"/>
    </row>
    <row r="145" spans="1:6" ht="200.25" customHeight="1" hidden="1">
      <c r="A145" s="42">
        <v>41050900</v>
      </c>
      <c r="B145" s="164" t="s">
        <v>171</v>
      </c>
      <c r="C145" s="79">
        <f>D145</f>
        <v>0</v>
      </c>
      <c r="D145" s="147"/>
      <c r="E145" s="80" t="s">
        <v>63</v>
      </c>
      <c r="F145" s="80" t="s">
        <v>63</v>
      </c>
    </row>
    <row r="146" spans="1:6" ht="84" customHeight="1">
      <c r="A146" s="42">
        <v>41051000</v>
      </c>
      <c r="B146" s="93" t="s">
        <v>160</v>
      </c>
      <c r="C146" s="79">
        <f>D146</f>
        <v>3301364</v>
      </c>
      <c r="D146" s="147">
        <f>D148+D149</f>
        <v>3301364</v>
      </c>
      <c r="E146" s="76">
        <v>0</v>
      </c>
      <c r="F146" s="76">
        <v>0</v>
      </c>
    </row>
    <row r="147" spans="1:6" ht="27.75" customHeight="1">
      <c r="A147" s="42"/>
      <c r="B147" s="93" t="s">
        <v>86</v>
      </c>
      <c r="C147" s="79"/>
      <c r="D147" s="147"/>
      <c r="E147" s="80"/>
      <c r="F147" s="80"/>
    </row>
    <row r="148" spans="1:6" ht="42" customHeight="1">
      <c r="A148" s="42"/>
      <c r="B148" s="107" t="s">
        <v>161</v>
      </c>
      <c r="C148" s="79">
        <f>D148</f>
        <v>2962200</v>
      </c>
      <c r="D148" s="160">
        <v>2962200</v>
      </c>
      <c r="E148" s="76">
        <v>0</v>
      </c>
      <c r="F148" s="76">
        <v>0</v>
      </c>
    </row>
    <row r="149" spans="1:6" ht="43.5" customHeight="1">
      <c r="A149" s="42"/>
      <c r="B149" s="107" t="s">
        <v>162</v>
      </c>
      <c r="C149" s="79">
        <f>D149</f>
        <v>339164</v>
      </c>
      <c r="D149" s="160">
        <v>339164</v>
      </c>
      <c r="E149" s="76">
        <v>0</v>
      </c>
      <c r="F149" s="76">
        <v>0</v>
      </c>
    </row>
    <row r="150" spans="1:6" ht="89.25" customHeight="1" hidden="1">
      <c r="A150" s="39">
        <v>41051100</v>
      </c>
      <c r="B150" s="143" t="s">
        <v>132</v>
      </c>
      <c r="C150" s="74">
        <f>D150+E150</f>
        <v>0</v>
      </c>
      <c r="D150" s="148">
        <f>D152+D153+D154+D155+D156</f>
        <v>0</v>
      </c>
      <c r="E150" s="76">
        <v>0</v>
      </c>
      <c r="F150" s="76">
        <v>0</v>
      </c>
    </row>
    <row r="151" spans="1:6" ht="27.75" customHeight="1" hidden="1">
      <c r="A151" s="14"/>
      <c r="B151" s="55" t="s">
        <v>86</v>
      </c>
      <c r="C151" s="75"/>
      <c r="D151" s="147"/>
      <c r="E151" s="76">
        <v>0</v>
      </c>
      <c r="F151" s="76">
        <v>0</v>
      </c>
    </row>
    <row r="152" spans="1:6" ht="42.75" customHeight="1" hidden="1">
      <c r="A152" s="14"/>
      <c r="B152" s="139" t="s">
        <v>133</v>
      </c>
      <c r="C152" s="140">
        <f>D152+E152</f>
        <v>0</v>
      </c>
      <c r="D152" s="160"/>
      <c r="E152" s="76">
        <v>0</v>
      </c>
      <c r="F152" s="76">
        <v>0</v>
      </c>
    </row>
    <row r="153" spans="1:6" ht="56.25" customHeight="1" hidden="1">
      <c r="A153" s="14"/>
      <c r="B153" s="141" t="s">
        <v>163</v>
      </c>
      <c r="C153" s="140">
        <f>D153+E153</f>
        <v>0</v>
      </c>
      <c r="D153" s="160"/>
      <c r="E153" s="76">
        <v>0</v>
      </c>
      <c r="F153" s="76">
        <v>0</v>
      </c>
    </row>
    <row r="154" spans="1:6" ht="62.25" customHeight="1" hidden="1">
      <c r="A154" s="2"/>
      <c r="B154" s="108" t="s">
        <v>137</v>
      </c>
      <c r="C154" s="131">
        <f>D154+E154</f>
        <v>0</v>
      </c>
      <c r="D154" s="160"/>
      <c r="E154" s="76">
        <v>0</v>
      </c>
      <c r="F154" s="76">
        <v>0</v>
      </c>
    </row>
    <row r="155" spans="1:6" ht="93.75" customHeight="1" hidden="1">
      <c r="A155" s="2"/>
      <c r="B155" s="108" t="s">
        <v>138</v>
      </c>
      <c r="C155" s="131">
        <f>D155+E155</f>
        <v>0</v>
      </c>
      <c r="D155" s="160"/>
      <c r="E155" s="76">
        <v>0</v>
      </c>
      <c r="F155" s="76">
        <v>0</v>
      </c>
    </row>
    <row r="156" spans="1:6" ht="84" customHeight="1" hidden="1">
      <c r="A156" s="2"/>
      <c r="B156" s="108" t="s">
        <v>139</v>
      </c>
      <c r="C156" s="131">
        <f>D156+E156</f>
        <v>0</v>
      </c>
      <c r="D156" s="160">
        <v>0</v>
      </c>
      <c r="E156" s="76">
        <v>0</v>
      </c>
      <c r="F156" s="76">
        <v>0</v>
      </c>
    </row>
    <row r="157" spans="1:6" ht="114.75" customHeight="1">
      <c r="A157" s="43">
        <v>41051200</v>
      </c>
      <c r="B157" s="48" t="s">
        <v>140</v>
      </c>
      <c r="C157" s="83">
        <f>D157</f>
        <v>3325209</v>
      </c>
      <c r="D157" s="148">
        <f>D159+D160</f>
        <v>3325209</v>
      </c>
      <c r="E157" s="76">
        <v>0</v>
      </c>
      <c r="F157" s="76">
        <v>0</v>
      </c>
    </row>
    <row r="158" spans="1:6" ht="27.75" customHeight="1">
      <c r="A158" s="43"/>
      <c r="B158" s="56" t="s">
        <v>86</v>
      </c>
      <c r="C158" s="132"/>
      <c r="D158" s="160"/>
      <c r="E158" s="133"/>
      <c r="F158" s="133"/>
    </row>
    <row r="159" spans="1:6" ht="41.25" customHeight="1">
      <c r="A159" s="43"/>
      <c r="B159" s="108" t="s">
        <v>184</v>
      </c>
      <c r="C159" s="131">
        <f aca="true" t="shared" si="8" ref="C159:C167">D159</f>
        <v>2182158</v>
      </c>
      <c r="D159" s="160">
        <v>2182158</v>
      </c>
      <c r="E159" s="76">
        <v>0</v>
      </c>
      <c r="F159" s="76">
        <v>0</v>
      </c>
    </row>
    <row r="160" spans="1:6" ht="45.75" customHeight="1">
      <c r="A160" s="43"/>
      <c r="B160" s="108" t="s">
        <v>185</v>
      </c>
      <c r="C160" s="131">
        <f t="shared" si="8"/>
        <v>1143051</v>
      </c>
      <c r="D160" s="160">
        <v>1143051</v>
      </c>
      <c r="E160" s="76">
        <v>0</v>
      </c>
      <c r="F160" s="76">
        <v>0</v>
      </c>
    </row>
    <row r="161" spans="1:6" ht="116.25" customHeight="1" hidden="1">
      <c r="A161" s="40">
        <v>41051400</v>
      </c>
      <c r="B161" s="143" t="s">
        <v>177</v>
      </c>
      <c r="C161" s="74">
        <f t="shared" si="8"/>
        <v>0</v>
      </c>
      <c r="D161" s="148">
        <f>D163+D167</f>
        <v>0</v>
      </c>
      <c r="E161" s="76">
        <v>0</v>
      </c>
      <c r="F161" s="76">
        <v>0</v>
      </c>
    </row>
    <row r="162" spans="1:6" ht="30.75" customHeight="1" hidden="1">
      <c r="A162" s="40"/>
      <c r="B162" s="55" t="s">
        <v>86</v>
      </c>
      <c r="C162" s="74"/>
      <c r="D162" s="160"/>
      <c r="E162" s="202"/>
      <c r="F162" s="202"/>
    </row>
    <row r="163" spans="1:6" ht="38.25" customHeight="1" hidden="1">
      <c r="A163" s="40"/>
      <c r="B163" s="141" t="s">
        <v>166</v>
      </c>
      <c r="C163" s="74">
        <f t="shared" si="8"/>
        <v>0</v>
      </c>
      <c r="D163" s="160"/>
      <c r="E163" s="76">
        <v>0</v>
      </c>
      <c r="F163" s="76">
        <v>0</v>
      </c>
    </row>
    <row r="164" spans="1:6" ht="51.75" customHeight="1" hidden="1">
      <c r="A164" s="40"/>
      <c r="B164" s="141" t="s">
        <v>144</v>
      </c>
      <c r="C164" s="140">
        <f t="shared" si="8"/>
        <v>0</v>
      </c>
      <c r="D164" s="160"/>
      <c r="E164" s="76">
        <v>0</v>
      </c>
      <c r="F164" s="76">
        <v>0</v>
      </c>
    </row>
    <row r="165" spans="1:6" ht="60.75" customHeight="1" hidden="1">
      <c r="A165" s="40"/>
      <c r="B165" s="141" t="s">
        <v>145</v>
      </c>
      <c r="C165" s="140">
        <f t="shared" si="8"/>
        <v>0</v>
      </c>
      <c r="D165" s="160"/>
      <c r="E165" s="76">
        <v>0</v>
      </c>
      <c r="F165" s="76">
        <v>0</v>
      </c>
    </row>
    <row r="166" spans="1:6" ht="87" customHeight="1" hidden="1">
      <c r="A166" s="40"/>
      <c r="B166" s="141" t="s">
        <v>146</v>
      </c>
      <c r="C166" s="140">
        <f t="shared" si="8"/>
        <v>0</v>
      </c>
      <c r="D166" s="160"/>
      <c r="E166" s="76">
        <v>0</v>
      </c>
      <c r="F166" s="76">
        <v>0</v>
      </c>
    </row>
    <row r="167" spans="1:6" ht="46.5" customHeight="1" hidden="1">
      <c r="A167" s="40"/>
      <c r="B167" s="203" t="s">
        <v>148</v>
      </c>
      <c r="C167" s="140">
        <f t="shared" si="8"/>
        <v>0</v>
      </c>
      <c r="D167" s="160"/>
      <c r="E167" s="76">
        <v>0</v>
      </c>
      <c r="F167" s="76">
        <v>0</v>
      </c>
    </row>
    <row r="168" spans="1:6" s="103" customFormat="1" ht="84" customHeight="1">
      <c r="A168" s="43">
        <v>41051500</v>
      </c>
      <c r="B168" s="95" t="s">
        <v>131</v>
      </c>
      <c r="C168" s="79">
        <f>D168</f>
        <v>1838670</v>
      </c>
      <c r="D168" s="147">
        <f>D170</f>
        <v>1838670</v>
      </c>
      <c r="E168" s="76">
        <v>0</v>
      </c>
      <c r="F168" s="76">
        <v>0</v>
      </c>
    </row>
    <row r="169" spans="1:6" s="103" customFormat="1" ht="31.5" customHeight="1">
      <c r="A169" s="43"/>
      <c r="B169" s="56" t="s">
        <v>86</v>
      </c>
      <c r="C169" s="79"/>
      <c r="D169" s="147"/>
      <c r="E169" s="80"/>
      <c r="F169" s="80"/>
    </row>
    <row r="170" spans="1:6" s="103" customFormat="1" ht="54" customHeight="1">
      <c r="A170" s="43"/>
      <c r="B170" s="94" t="s">
        <v>186</v>
      </c>
      <c r="C170" s="131">
        <f>D170</f>
        <v>1838670</v>
      </c>
      <c r="D170" s="160">
        <v>1838670</v>
      </c>
      <c r="E170" s="76">
        <v>0</v>
      </c>
      <c r="F170" s="76">
        <v>0</v>
      </c>
    </row>
    <row r="171" spans="1:6" s="103" customFormat="1" ht="88.5" customHeight="1" hidden="1">
      <c r="A171" s="43">
        <v>41051600</v>
      </c>
      <c r="B171" s="48" t="s">
        <v>134</v>
      </c>
      <c r="C171" s="79">
        <f>D171</f>
        <v>0</v>
      </c>
      <c r="D171" s="147"/>
      <c r="E171" s="80" t="s">
        <v>63</v>
      </c>
      <c r="F171" s="80" t="s">
        <v>63</v>
      </c>
    </row>
    <row r="172" spans="1:6" ht="115.5" customHeight="1" hidden="1">
      <c r="A172" s="42">
        <v>41052000</v>
      </c>
      <c r="B172" s="96" t="s">
        <v>128</v>
      </c>
      <c r="C172" s="79">
        <f>D172</f>
        <v>0</v>
      </c>
      <c r="D172" s="147"/>
      <c r="E172" s="80" t="s">
        <v>63</v>
      </c>
      <c r="F172" s="80" t="s">
        <v>63</v>
      </c>
    </row>
    <row r="173" spans="1:6" ht="141" customHeight="1" hidden="1">
      <c r="A173" s="42">
        <v>41053500</v>
      </c>
      <c r="B173" s="62" t="s">
        <v>164</v>
      </c>
      <c r="C173" s="79">
        <f>D173</f>
        <v>0</v>
      </c>
      <c r="D173" s="147"/>
      <c r="E173" s="80" t="s">
        <v>63</v>
      </c>
      <c r="F173" s="80" t="s">
        <v>63</v>
      </c>
    </row>
    <row r="174" spans="1:6" ht="64.5" customHeight="1">
      <c r="A174" s="105">
        <v>41053900</v>
      </c>
      <c r="B174" s="56" t="s">
        <v>124</v>
      </c>
      <c r="C174" s="83">
        <f>D174+E174</f>
        <v>1520000</v>
      </c>
      <c r="D174" s="148">
        <f>D176+D177+D179+D180+D178</f>
        <v>1520000</v>
      </c>
      <c r="E174" s="80">
        <v>0</v>
      </c>
      <c r="F174" s="80">
        <f>E174</f>
        <v>0</v>
      </c>
    </row>
    <row r="175" spans="1:6" ht="24.75" customHeight="1">
      <c r="A175" s="54"/>
      <c r="B175" s="56" t="s">
        <v>86</v>
      </c>
      <c r="C175" s="88"/>
      <c r="D175" s="151"/>
      <c r="E175" s="130"/>
      <c r="F175" s="78"/>
    </row>
    <row r="176" spans="1:6" ht="61.5" customHeight="1">
      <c r="A176" s="54"/>
      <c r="B176" s="106" t="s">
        <v>190</v>
      </c>
      <c r="C176" s="131">
        <f>D176</f>
        <v>1520000</v>
      </c>
      <c r="D176" s="160">
        <v>1520000</v>
      </c>
      <c r="E176" s="76">
        <v>0</v>
      </c>
      <c r="F176" s="76">
        <v>0</v>
      </c>
    </row>
    <row r="177" spans="1:6" ht="39" customHeight="1" hidden="1">
      <c r="A177" s="54"/>
      <c r="B177" s="104" t="s">
        <v>135</v>
      </c>
      <c r="C177" s="131">
        <f>D177+E177</f>
        <v>0</v>
      </c>
      <c r="D177" s="160"/>
      <c r="E177" s="76">
        <v>0</v>
      </c>
      <c r="F177" s="76">
        <v>0</v>
      </c>
    </row>
    <row r="178" spans="1:6" ht="67.5" customHeight="1" hidden="1">
      <c r="A178" s="54"/>
      <c r="B178" s="138" t="s">
        <v>149</v>
      </c>
      <c r="C178" s="131">
        <f>D178+E178</f>
        <v>0</v>
      </c>
      <c r="D178" s="160"/>
      <c r="E178" s="76">
        <v>0</v>
      </c>
      <c r="F178" s="76">
        <v>0</v>
      </c>
    </row>
    <row r="179" spans="1:6" ht="86.25" customHeight="1" hidden="1">
      <c r="A179" s="54"/>
      <c r="B179" s="108" t="s">
        <v>136</v>
      </c>
      <c r="C179" s="131" t="e">
        <f aca="true" t="shared" si="9" ref="C179:C196">D179+E179</f>
        <v>#VALUE!</v>
      </c>
      <c r="D179" s="161"/>
      <c r="E179" s="134" t="s">
        <v>63</v>
      </c>
      <c r="F179" s="134" t="s">
        <v>63</v>
      </c>
    </row>
    <row r="180" spans="1:6" ht="53.25" customHeight="1" hidden="1">
      <c r="A180" s="113"/>
      <c r="B180" s="115" t="s">
        <v>149</v>
      </c>
      <c r="C180" s="131" t="e">
        <f t="shared" si="9"/>
        <v>#VALUE!</v>
      </c>
      <c r="D180" s="162"/>
      <c r="E180" s="117" t="s">
        <v>63</v>
      </c>
      <c r="F180" s="117" t="s">
        <v>63</v>
      </c>
    </row>
    <row r="181" spans="1:6" ht="90" customHeight="1" hidden="1">
      <c r="A181" s="114">
        <v>41034500</v>
      </c>
      <c r="B181" s="91" t="s">
        <v>93</v>
      </c>
      <c r="C181" s="131">
        <f t="shared" si="9"/>
        <v>0</v>
      </c>
      <c r="D181" s="179"/>
      <c r="E181" s="118"/>
      <c r="F181" s="190">
        <f>E181</f>
        <v>0</v>
      </c>
    </row>
    <row r="182" spans="1:6" ht="55.5" customHeight="1" hidden="1">
      <c r="A182" s="52"/>
      <c r="B182" s="68" t="s">
        <v>102</v>
      </c>
      <c r="C182" s="131">
        <f t="shared" si="9"/>
        <v>0</v>
      </c>
      <c r="D182" s="157">
        <v>0</v>
      </c>
      <c r="E182" s="119">
        <v>0</v>
      </c>
      <c r="F182" s="191" t="s">
        <v>63</v>
      </c>
    </row>
    <row r="183" spans="1:6" ht="108.75" customHeight="1" hidden="1">
      <c r="A183" s="52"/>
      <c r="B183" s="68" t="s">
        <v>103</v>
      </c>
      <c r="C183" s="131">
        <f t="shared" si="9"/>
        <v>0</v>
      </c>
      <c r="D183" s="157"/>
      <c r="E183" s="119">
        <v>0</v>
      </c>
      <c r="F183" s="191" t="s">
        <v>63</v>
      </c>
    </row>
    <row r="184" spans="1:6" ht="108.75" customHeight="1" hidden="1">
      <c r="A184" s="52"/>
      <c r="B184" s="68" t="s">
        <v>104</v>
      </c>
      <c r="C184" s="131">
        <f t="shared" si="9"/>
        <v>0</v>
      </c>
      <c r="D184" s="157"/>
      <c r="E184" s="119">
        <v>0</v>
      </c>
      <c r="F184" s="191" t="s">
        <v>63</v>
      </c>
    </row>
    <row r="185" spans="1:6" ht="108.75" customHeight="1" hidden="1">
      <c r="A185" s="52">
        <v>41035200</v>
      </c>
      <c r="B185" s="95" t="s">
        <v>117</v>
      </c>
      <c r="C185" s="131">
        <f t="shared" si="9"/>
        <v>0</v>
      </c>
      <c r="D185" s="180">
        <f>D187+D188</f>
        <v>0</v>
      </c>
      <c r="E185" s="111">
        <f>E188</f>
        <v>0</v>
      </c>
      <c r="F185" s="187">
        <f>F188</f>
        <v>0</v>
      </c>
    </row>
    <row r="186" spans="1:6" ht="36.75" customHeight="1" hidden="1">
      <c r="A186" s="52"/>
      <c r="B186" s="56" t="s">
        <v>86</v>
      </c>
      <c r="C186" s="131">
        <f t="shared" si="9"/>
        <v>0</v>
      </c>
      <c r="D186" s="157"/>
      <c r="E186" s="119"/>
      <c r="F186" s="191"/>
    </row>
    <row r="187" spans="1:6" ht="48.75" customHeight="1" hidden="1">
      <c r="A187" s="52"/>
      <c r="B187" s="94" t="s">
        <v>115</v>
      </c>
      <c r="C187" s="131">
        <f t="shared" si="9"/>
        <v>0</v>
      </c>
      <c r="D187" s="181"/>
      <c r="E187" s="116"/>
      <c r="F187" s="192"/>
    </row>
    <row r="188" spans="1:6" ht="89.25" customHeight="1" hidden="1">
      <c r="A188" s="52"/>
      <c r="B188" s="94" t="s">
        <v>116</v>
      </c>
      <c r="C188" s="131">
        <f t="shared" si="9"/>
        <v>0</v>
      </c>
      <c r="D188" s="181"/>
      <c r="E188" s="116"/>
      <c r="F188" s="192">
        <f>E188</f>
        <v>0</v>
      </c>
    </row>
    <row r="189" spans="1:6" ht="108.75" customHeight="1" hidden="1">
      <c r="A189" s="52">
        <v>41035400</v>
      </c>
      <c r="B189" s="90" t="s">
        <v>111</v>
      </c>
      <c r="C189" s="131">
        <f t="shared" si="9"/>
        <v>0</v>
      </c>
      <c r="D189" s="157"/>
      <c r="E189" s="119"/>
      <c r="F189" s="191"/>
    </row>
    <row r="190" spans="1:6" ht="171" customHeight="1" hidden="1">
      <c r="A190" s="67">
        <v>41035200</v>
      </c>
      <c r="B190" s="69" t="s">
        <v>110</v>
      </c>
      <c r="C190" s="131">
        <f t="shared" si="9"/>
        <v>0</v>
      </c>
      <c r="D190" s="182"/>
      <c r="E190" s="120"/>
      <c r="F190" s="193"/>
    </row>
    <row r="191" spans="1:6" ht="357" customHeight="1" hidden="1">
      <c r="A191" s="58">
        <v>41036100</v>
      </c>
      <c r="B191" s="92" t="s">
        <v>113</v>
      </c>
      <c r="C191" s="131">
        <f t="shared" si="9"/>
        <v>0</v>
      </c>
      <c r="D191" s="183"/>
      <c r="E191" s="121"/>
      <c r="F191" s="121"/>
    </row>
    <row r="192" spans="1:6" ht="409.5" customHeight="1" hidden="1">
      <c r="A192" s="2">
        <v>41036600</v>
      </c>
      <c r="B192" s="59" t="s">
        <v>91</v>
      </c>
      <c r="C192" s="131" t="e">
        <f t="shared" si="9"/>
        <v>#VALUE!</v>
      </c>
      <c r="D192" s="184" t="s">
        <v>63</v>
      </c>
      <c r="E192" s="112"/>
      <c r="F192" s="121" t="s">
        <v>63</v>
      </c>
    </row>
    <row r="193" spans="1:6" ht="97.5" customHeight="1" hidden="1">
      <c r="A193" s="2">
        <v>41037000</v>
      </c>
      <c r="B193" s="60" t="s">
        <v>92</v>
      </c>
      <c r="C193" s="131" t="e">
        <f t="shared" si="9"/>
        <v>#VALUE!</v>
      </c>
      <c r="D193" s="184"/>
      <c r="E193" s="112" t="s">
        <v>63</v>
      </c>
      <c r="F193" s="112" t="s">
        <v>63</v>
      </c>
    </row>
    <row r="194" spans="1:6" ht="152.25" customHeight="1" hidden="1">
      <c r="A194" s="2">
        <v>41039700</v>
      </c>
      <c r="B194" s="7" t="s">
        <v>85</v>
      </c>
      <c r="C194" s="131" t="e">
        <f t="shared" si="9"/>
        <v>#VALUE!</v>
      </c>
      <c r="D194" s="163"/>
      <c r="E194" s="112" t="s">
        <v>63</v>
      </c>
      <c r="F194" s="112" t="s">
        <v>63</v>
      </c>
    </row>
    <row r="195" spans="1:6" ht="120" customHeight="1" hidden="1">
      <c r="A195" s="2"/>
      <c r="B195" s="7" t="s">
        <v>1</v>
      </c>
      <c r="C195" s="131">
        <f t="shared" si="9"/>
        <v>0</v>
      </c>
      <c r="D195" s="163"/>
      <c r="E195" s="112"/>
      <c r="F195" s="112"/>
    </row>
    <row r="196" spans="1:6" ht="381" customHeight="1" hidden="1">
      <c r="A196" s="2">
        <v>41036600</v>
      </c>
      <c r="B196" s="48" t="s">
        <v>114</v>
      </c>
      <c r="C196" s="131">
        <f t="shared" si="9"/>
        <v>0</v>
      </c>
      <c r="D196" s="163">
        <f>16900000-16900000</f>
        <v>0</v>
      </c>
      <c r="E196" s="112"/>
      <c r="F196" s="112"/>
    </row>
    <row r="197" spans="1:6" ht="117" customHeight="1" hidden="1">
      <c r="A197" s="105">
        <v>41054300</v>
      </c>
      <c r="B197" s="142" t="s">
        <v>167</v>
      </c>
      <c r="C197" s="83">
        <f>D197</f>
        <v>0</v>
      </c>
      <c r="D197" s="153">
        <f>D199</f>
        <v>0</v>
      </c>
      <c r="E197" s="112" t="s">
        <v>63</v>
      </c>
      <c r="F197" s="112" t="s">
        <v>63</v>
      </c>
    </row>
    <row r="198" spans="1:6" ht="33" customHeight="1" hidden="1">
      <c r="A198" s="105"/>
      <c r="B198" s="56" t="s">
        <v>86</v>
      </c>
      <c r="C198" s="131"/>
      <c r="D198" s="153"/>
      <c r="E198" s="112"/>
      <c r="F198" s="112"/>
    </row>
    <row r="199" spans="1:6" ht="57" customHeight="1" hidden="1">
      <c r="A199" s="105"/>
      <c r="B199" s="194" t="s">
        <v>168</v>
      </c>
      <c r="C199" s="131">
        <f>D199</f>
        <v>0</v>
      </c>
      <c r="D199" s="77"/>
      <c r="E199" s="112" t="s">
        <v>63</v>
      </c>
      <c r="F199" s="112" t="s">
        <v>63</v>
      </c>
    </row>
    <row r="200" spans="1:6" ht="116.25" customHeight="1" hidden="1">
      <c r="A200" s="105">
        <v>41054500</v>
      </c>
      <c r="B200" s="164" t="s">
        <v>176</v>
      </c>
      <c r="C200" s="131">
        <f>D200</f>
        <v>0</v>
      </c>
      <c r="D200" s="195"/>
      <c r="E200" s="112" t="s">
        <v>63</v>
      </c>
      <c r="F200" s="112" t="s">
        <v>63</v>
      </c>
    </row>
    <row r="201" spans="1:6" ht="63.75" customHeight="1">
      <c r="A201" s="22" t="s">
        <v>63</v>
      </c>
      <c r="B201" s="200" t="s">
        <v>187</v>
      </c>
      <c r="C201" s="70">
        <f>D201+E201</f>
        <v>2148599526</v>
      </c>
      <c r="D201" s="71">
        <f>D126+D127</f>
        <v>2085198643</v>
      </c>
      <c r="E201" s="71">
        <f>E126+E127</f>
        <v>63400883</v>
      </c>
      <c r="F201" s="71">
        <f>F126+F127</f>
        <v>6160500</v>
      </c>
    </row>
    <row r="202" spans="1:7" ht="51" customHeight="1">
      <c r="A202" s="23"/>
      <c r="B202" s="10"/>
      <c r="C202" s="135"/>
      <c r="D202" s="24"/>
      <c r="E202" s="24"/>
      <c r="F202" s="24"/>
      <c r="G202" s="201">
        <f>D146+D157+D168</f>
        <v>8465243</v>
      </c>
    </row>
    <row r="203" spans="1:6" s="98" customFormat="1" ht="75.75" customHeight="1">
      <c r="A203" s="218" t="s">
        <v>174</v>
      </c>
      <c r="B203" s="218"/>
      <c r="C203" s="109"/>
      <c r="D203" s="109"/>
      <c r="E203" s="219" t="s">
        <v>175</v>
      </c>
      <c r="F203" s="219"/>
    </row>
    <row r="204" spans="2:6" ht="44.25" customHeight="1">
      <c r="B204" s="13"/>
      <c r="C204" s="63">
        <f>C201-C105-C127</f>
        <v>1715702500</v>
      </c>
      <c r="F204" s="129"/>
    </row>
    <row r="205" spans="2:3" ht="26.25">
      <c r="B205" s="97"/>
      <c r="C205" s="63"/>
    </row>
  </sheetData>
  <sheetProtection/>
  <mergeCells count="20">
    <mergeCell ref="A203:B203"/>
    <mergeCell ref="E203:F203"/>
    <mergeCell ref="B141:B144"/>
    <mergeCell ref="C141:C144"/>
    <mergeCell ref="D141:D144"/>
    <mergeCell ref="A141:A144"/>
    <mergeCell ref="A6:B6"/>
    <mergeCell ref="C9:C10"/>
    <mergeCell ref="E141:E144"/>
    <mergeCell ref="F141:F144"/>
    <mergeCell ref="C1:F1"/>
    <mergeCell ref="C2:F2"/>
    <mergeCell ref="C3:F3"/>
    <mergeCell ref="A9:A10"/>
    <mergeCell ref="D9:D10"/>
    <mergeCell ref="A7:F7"/>
    <mergeCell ref="B9:B10"/>
    <mergeCell ref="B8:E8"/>
    <mergeCell ref="E9:F9"/>
    <mergeCell ref="A5:B5"/>
  </mergeCells>
  <printOptions horizontalCentered="1"/>
  <pageMargins left="0.9055118110236221" right="0.3937007874015748" top="1.0236220472440944" bottom="0.3937007874015748" header="0.5905511811023623" footer="0.3937007874015748"/>
  <pageSetup fitToHeight="100" horizontalDpi="600" verticalDpi="600" orientation="portrait" paperSize="9" scale="35" r:id="rId1"/>
  <headerFooter alignWithMargins="0">
    <oddHeader>&amp;C&amp;P</oddHeader>
  </headerFooter>
  <rowBreaks count="3" manualBreakCount="3">
    <brk id="47" max="5" man="1"/>
    <brk id="86" max="5" man="1"/>
    <brk id="11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2019-12-14T17:23:43Z</cp:lastPrinted>
  <dcterms:created xsi:type="dcterms:W3CDTF">2002-03-05T06:38:42Z</dcterms:created>
  <dcterms:modified xsi:type="dcterms:W3CDTF">2019-12-16T04:28:07Z</dcterms:modified>
  <cp:category/>
  <cp:version/>
  <cp:contentType/>
  <cp:contentStatus/>
</cp:coreProperties>
</file>