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65521" windowWidth="11865" windowHeight="9510" activeTab="0"/>
  </bookViews>
  <sheets>
    <sheet name="дод.5" sheetId="1" r:id="rId1"/>
  </sheets>
  <definedNames>
    <definedName name="_xlfn.AGGREGATE" hidden="1">#NAME?</definedName>
    <definedName name="_xlnm.Print_Titles" localSheetId="0">'дод.5'!$5:$5</definedName>
    <definedName name="_xlnm.Print_Area" localSheetId="0">'дод.5'!$A$1:$I$184</definedName>
  </definedNames>
  <calcPr fullCalcOnLoad="1"/>
</workbook>
</file>

<file path=xl/sharedStrings.xml><?xml version="1.0" encoding="utf-8"?>
<sst xmlns="http://schemas.openxmlformats.org/spreadsheetml/2006/main" count="352" uniqueCount="278">
  <si>
    <t xml:space="preserve">Реконструкція системи електропостачання струмоприймачів І категорії з надійності електропостачання в приміщеннях оперблоку, інтенсивної терапії та приймальному відділенні 
КЗ «Дніпродзержинська міська лікарня №7» ДОР </t>
  </si>
  <si>
    <t>Реконструкція системи газопостачання хірургічного корпусу КЗ «Кам’янська міська лікарня №9» ДОР» м.Кам'янське, проспект Аношкіна, 72</t>
  </si>
  <si>
    <t>Реконструкція майстерень комунального закладу «Дитячо-юнацька спортивна школа №2» Кам'янської міської ради під боксерський зал за адресою: вул.Лікарняна, 51, м.Кам'янське (в т.ч. ПКД)</t>
  </si>
  <si>
    <t xml:space="preserve">Реконструкція (модернізація) будівлі СЗШ №18 за адресою: вул.Звенигородська, буд.31 у м.Кам’янське (ПКД) </t>
  </si>
  <si>
    <t>Реконструкція (модернізація) будівлі Комунального закладу «Будинок творчості дітей та юнацтва» Кам’янської міської ради за адресою: вул.Звенигородська, буд.29 у м.Кам’янське (ПКД)</t>
  </si>
  <si>
    <t>1519770</t>
  </si>
  <si>
    <t>Інші субвенції з місцевого бюджету</t>
  </si>
  <si>
    <t xml:space="preserve">капітальний ремонт доріг </t>
  </si>
  <si>
    <t>капітальний ремонт  освітніх установ та закладів</t>
  </si>
  <si>
    <t>2918110</t>
  </si>
  <si>
    <t>Заходи запобігання та ліквідації надзвичайних ситуацій та наслідків стихійного лиха</t>
  </si>
  <si>
    <t>3116080</t>
  </si>
  <si>
    <t>Реалізація державних та місцевих житлових програм</t>
  </si>
  <si>
    <t>3116082</t>
  </si>
  <si>
    <t>0610</t>
  </si>
  <si>
    <t>Придбання житла для окремих категорій населення відповідно до законодавства</t>
  </si>
  <si>
    <t>ПЕРЕЛІК                                                                                                                                                                                                                                                                    об’єктів, видатки на які у 2018  році будуть проводитися за рахунок коштів бюджету розвитку</t>
  </si>
  <si>
    <t>0110000</t>
  </si>
  <si>
    <t>0111</t>
  </si>
  <si>
    <t>0100000</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</si>
  <si>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</si>
  <si>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</si>
  <si>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</si>
  <si>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</si>
  <si>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</si>
  <si>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0490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</si>
  <si>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</si>
  <si>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</si>
  <si>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Капітальні видатки</t>
  </si>
  <si>
    <t>грн.</t>
  </si>
  <si>
    <t>0830</t>
  </si>
  <si>
    <t>Адміністрація Дніпровського району міської ради</t>
  </si>
  <si>
    <t>0620</t>
  </si>
  <si>
    <t>Департамент з гуманітарних питань  міської ради</t>
  </si>
  <si>
    <t>0910</t>
  </si>
  <si>
    <t>0921</t>
  </si>
  <si>
    <t>0960</t>
  </si>
  <si>
    <t>0731</t>
  </si>
  <si>
    <t>1030</t>
  </si>
  <si>
    <t>1090</t>
  </si>
  <si>
    <t>1500000</t>
  </si>
  <si>
    <t>Орган з питань праці та соціального захисту населення</t>
  </si>
  <si>
    <t>0421</t>
  </si>
  <si>
    <t>Департамент житлово-комунального господарства та будівництва міської ради</t>
  </si>
  <si>
    <t>Орган з питань будівництва</t>
  </si>
  <si>
    <t>0180</t>
  </si>
  <si>
    <t>Орган з питань містобудування та архітектури</t>
  </si>
  <si>
    <t>0443</t>
  </si>
  <si>
    <t>Орган з питань екології, охорони навколишнього середовища та природних ресурсів</t>
  </si>
  <si>
    <t xml:space="preserve">Будівництво кладовища  лівобережної частини м.Дніпродзержинська </t>
  </si>
  <si>
    <t>1510000</t>
  </si>
  <si>
    <t>Кам'янська міська рада</t>
  </si>
  <si>
    <t>Внески до статутного капіталу суб`єктів господарювання</t>
  </si>
  <si>
    <t>Багатопрофільна стаціонарна медична допомога населенню</t>
  </si>
  <si>
    <t>Департамент комунальної власності, земельних відносин та реєстрації речових прав на нерухоме майно міської ради</t>
  </si>
  <si>
    <t>6010</t>
  </si>
  <si>
    <t>Управління містобудування та архітектури міської ради</t>
  </si>
  <si>
    <t>Управління екології та природних ресурсів Кам'янської міської ради</t>
  </si>
  <si>
    <t>Управління транспортної інфраструктури та звязку міської ради</t>
  </si>
  <si>
    <t>з них:</t>
  </si>
  <si>
    <r>
      <t>Код програмної класифікації видатків та кредитування місцевих бюджетів</t>
    </r>
    <r>
      <rPr>
        <vertAlign val="superscript"/>
        <sz val="11"/>
        <rFont val="Times New Roman"/>
        <family val="1"/>
      </rPr>
      <t>2</t>
    </r>
  </si>
  <si>
    <r>
      <t>Код ТПКВКМБ /
ТКВКБМС</t>
    </r>
    <r>
      <rPr>
        <vertAlign val="superscript"/>
        <sz val="11"/>
        <rFont val="Times New Roman"/>
        <family val="1"/>
      </rPr>
      <t>3</t>
    </r>
  </si>
  <si>
    <r>
      <t>Код ФКВКБ</t>
    </r>
    <r>
      <rPr>
        <vertAlign val="superscript"/>
        <sz val="11"/>
        <rFont val="Times New Roman"/>
        <family val="1"/>
      </rPr>
      <t>4</t>
    </r>
  </si>
  <si>
    <t>Секретар міської ради</t>
  </si>
  <si>
    <t xml:space="preserve">О.Ю.Залевський </t>
  </si>
  <si>
    <t>КП КМР  «Тепломережі» в т.ч.:</t>
  </si>
  <si>
    <t>КВП КМР «Міськводоканал» в т.ч.:</t>
  </si>
  <si>
    <t>КП КМР «Інформаційні системи» в т.ч.:</t>
  </si>
  <si>
    <t xml:space="preserve"> КП КМР «Управляюча компанія по обслуговуванню житлового фонду»в т.ч.:</t>
  </si>
  <si>
    <t xml:space="preserve">для розрахунків за енергоносії та покупне тепло КП КМР  «Тепломережі» </t>
  </si>
  <si>
    <t>придбання основних фондів КП КМР«Екосервіс»</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</si>
  <si>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</si>
  <si>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</si>
  <si>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</si>
  <si>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КП КМР "Комунальник" в т.ч.:</t>
  </si>
  <si>
    <t>для оплати заробітної плати та нарахувань КП КМР «Комунальник»</t>
  </si>
  <si>
    <t>0320</t>
  </si>
  <si>
    <t>Надання позашкільної освіти позашкільними закладами освіти, заходи із позашкільної роботи з дітьми</t>
  </si>
  <si>
    <t>0763</t>
  </si>
  <si>
    <t>1040</t>
  </si>
  <si>
    <t>0922</t>
  </si>
  <si>
    <t>Надання загальної середньої освіти загальноосвiтнiми школами-iнтернатами, загальноосвітніми санаторними школами-інтернатами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</si>
  <si>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</si>
  <si>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організація та проведення пленеру садово-паркових скульптур</t>
  </si>
  <si>
    <t>для виплати заробітної плати КП "Кіноконцертний зал "Мир"</t>
  </si>
  <si>
    <t>для проведення капітального ремонту роздягальні в КП "Кіноконцертний зал "Мир"</t>
  </si>
  <si>
    <t>0821</t>
  </si>
  <si>
    <t>для погашення заборгованості за енергоносії КВП КМР «Міськводоканал»</t>
  </si>
  <si>
    <t>для проведення поточного ремонту основних засобів КВП КМР «Міськводоканал»</t>
  </si>
  <si>
    <t xml:space="preserve">з метою заміни водопроводу по вул.Центральній смт.Карнаухівка для подальшого виконання капітального ремонту дорожнього покриття </t>
  </si>
  <si>
    <t>на заходи передбачені в Програмі розвитку та утримання   КП КМР «Управляюча компанія по обслуговуванню житлового фонду» на 2016-2020роки", яка затверджена рішенням міської ради від 17.06.2016№252-08/VII(зі змінами")</t>
  </si>
  <si>
    <t>Розвиток дитячо-юнацького та резервного спорту</t>
  </si>
  <si>
    <t>5031</t>
  </si>
  <si>
    <t>0810</t>
  </si>
  <si>
    <t>Утримання та навчально-тренувальна робота комунальних дитячо-юнацьких спортивних шкіл</t>
  </si>
  <si>
    <t>Капітальні трансферти КП КМР «Благоустрій» в т.ч.:</t>
  </si>
  <si>
    <t xml:space="preserve">для оплати заробітної плати </t>
  </si>
  <si>
    <t xml:space="preserve">для оплати нарахувань (податків) на заробітну плату </t>
  </si>
  <si>
    <t>Капітальні трансферти                                                                      КП КМР«Екосервіс» в т.ч.:</t>
  </si>
  <si>
    <t>Капітальні трансферти підприємствам (установам, організаціям)</t>
  </si>
  <si>
    <t xml:space="preserve">Фінансування заходів з впровадження інформаційної системи транспорту </t>
  </si>
  <si>
    <t>для оснащення комп’ютерною та оргтехнікою, придбання серверів, розробки та модернізації програмного забезпечення</t>
  </si>
  <si>
    <t xml:space="preserve">для придбання офісних меблів, ремонту та інше </t>
  </si>
  <si>
    <t>для виплат по заробітній платі з нарахуванням (в тому числі заборгованості)</t>
  </si>
  <si>
    <t>КП КМР "Зеленбуд" в т.ч.:</t>
  </si>
  <si>
    <t>на заходи, передбачені в "Програмі розвитку та збереження зелених насаджень в м.Дніпродзержинську на 2013-2017 роки", яка затверджена рішенням міської ради від 30.01.2013 №668-31/VI (зі змінами)</t>
  </si>
  <si>
    <t>Капітальні трансферти КП КМР «Центральний парк культури та відпочинку», в т.ч:</t>
  </si>
  <si>
    <t>Реконструкція вхідного вузлу  житлового будинку за адресою: просп.Івана Франка, 22, кв. 80, м.Кам’янське (ПКД)</t>
  </si>
  <si>
    <t>Реконструкція вхідного вузлу  житлового будинку за адресою: вул.Сергія Слісаренка, 16, кв. 3, м.Кам’янське (ПВР)</t>
  </si>
  <si>
    <t xml:space="preserve">Реконструкція вхідного вузлу  житлового будинку за адресою: просп.Івана Франка, 14, кв.64,  м.Кам’янське (ПКД) </t>
  </si>
  <si>
    <t xml:space="preserve">Реконструкція вхідного вузлу житлового будинку за адресою: вул.Харківська, 69, кв. 5, 33, м.Кам’янське (ПКД) </t>
  </si>
  <si>
    <t>на заходи, передбачені в Програмі розвитку комунального підприємства Кам’янської міської ради «Тепломережі» на 2016–2020 роки, яка затверджена рішенням міської ради від 29.01.2016 №58-04/VII (зі змінами)</t>
  </si>
  <si>
    <t>на заходи передбачені в Програмі розвитку       КВП КМР "Міськводоканал" на 2016-2020 роки, яка затверджена рішенням міської ради від 26.02.2016 №92-05/VII(зі змінами)</t>
  </si>
  <si>
    <t>заходи, передбачені в Програмі розвитку та утримання комунального підприємства Кам’янської міської ради «Інформаційні системи» на 2017–2020 роки, яка затверджена рішенням міської ради від 16.12.2016 №594-12/VII (зі змінами)</t>
  </si>
  <si>
    <t>Адміністрація Заводського району міської ради</t>
  </si>
  <si>
    <t>на заходи, передбачені в Програмі розвитку комунального підприємства КП КМР «Кам`янське автотранспортне підприємство 042802» на 2016-2019 роки, яка затверджена рішенням міської ради від 25.12.2015 №28-03/VII (зі змінами)</t>
  </si>
  <si>
    <t>КП КМР "Кам`янське автотранспортне підприємство 042802» в т.ч.:</t>
  </si>
  <si>
    <t>0617670</t>
  </si>
  <si>
    <t>Капітальні трансферти КП КМР «Кіноконцертний зал «МИР» , в т.ч.:</t>
  </si>
  <si>
    <t>на заходи, передбачені у «Програмі розвитку комунального підприємства Кам’янської міської ради «Кіноконцертний зал «МИР» на 2018–2022 роки",  затвердженої рішенням міської ради від 17.11.17 №898-20/VII</t>
  </si>
  <si>
    <t>на заходи, передбачені у «Програмі  розвитку комунального підприємства «Центральний парк культури та відпочинку» на 2015-2020 роки», затвердженої рішенням міської ради від 27.03.2015 року №1274-61/VI (зі змінами)</t>
  </si>
  <si>
    <t>Орган з питань освіти і науки</t>
  </si>
  <si>
    <t>0600000</t>
  </si>
  <si>
    <t>0610000</t>
  </si>
  <si>
    <t>Орган з питань надання адміністративних послуг</t>
  </si>
  <si>
    <t>3400000</t>
  </si>
  <si>
    <t>3410000</t>
  </si>
  <si>
    <t>3417670</t>
  </si>
  <si>
    <t>3100000</t>
  </si>
  <si>
    <t>3110000</t>
  </si>
  <si>
    <t>Орган з питань управління комунальним майном</t>
  </si>
  <si>
    <t>Здійснення  заходів із землеустрою</t>
  </si>
  <si>
    <t>2800000</t>
  </si>
  <si>
    <t>2810000</t>
  </si>
  <si>
    <t xml:space="preserve">оплата заробітної плати </t>
  </si>
  <si>
    <t xml:space="preserve">оплата нарахувань на заробітну плату </t>
  </si>
  <si>
    <t>оплата комунальних послуг та енергоносіїв, палива</t>
  </si>
  <si>
    <t>Орган з питань інфраструктури</t>
  </si>
  <si>
    <t>1900000</t>
  </si>
  <si>
    <t>1910000</t>
  </si>
  <si>
    <t>придбання обладнання, інструментів, запасних частин, матеріалів, робіт та послуг для проведення першого технічного обслуговування    (ТО-1), другого технічного обслуговування (ТО-2), сезонного технічного обслуговування (СО), капітального, середнього, поточного, непланового ремонтів рухомого складу, трамвайної колії та контактно-кабельної мережі та тягових підстанцій</t>
  </si>
  <si>
    <t>проведення експертної грошової оцінки земельних ділянок або прав на них, що підлягають продажу,підготовка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</si>
  <si>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оплата податків та зборів (в т.ч. плата за землю)</t>
  </si>
  <si>
    <t>проведення експертної грошової оцінки земельних ділянок, що підлягають продажу відповідно до статті 128 Земельного кодексу України, за рахунок авансу, внесеного покупцем земельної ділянки</t>
  </si>
  <si>
    <t>Утримання та ефективна екплуатація об'єктів житлово-комунального господарства</t>
  </si>
  <si>
    <t>Організація благоустрою населених пунктів</t>
  </si>
  <si>
    <t>Експлуатація та технічне обслуговування житлового фонду</t>
  </si>
  <si>
    <t>Будівництво каналізаційного колектора 
від КЗ «Середня загальноосвітня 
школа №19 м.Кам'янське» КМР</t>
  </si>
  <si>
    <t>Реконструкція стадіону 
КЗ «СК «Прометей» КМР за адресою: просп.Аношкіна, 109, м.Кам’янське 
(ПКД)</t>
  </si>
  <si>
    <t>0617640</t>
  </si>
  <si>
    <t>0470</t>
  </si>
  <si>
    <t>Заходи з енергозбереження</t>
  </si>
  <si>
    <t xml:space="preserve">в т.ч. за рахунок зовнішнього місцевого запозичення шляхом залучення кредиту від Північної Екологічної Фінансвової Корпорації (НЕФКО) </t>
  </si>
  <si>
    <t>Реконструкція адміністративної будівлі 
за адресою: вулиця Затишна, 3 
в м.Кам’янське (в т.ч. ПКД)</t>
  </si>
  <si>
    <t>Будівництво установ та закладів соціальної сфери</t>
  </si>
  <si>
    <t>Будівництво об'єктів соціально-культурного призначення</t>
  </si>
  <si>
    <t xml:space="preserve">Будівництво медичних установ та закладів </t>
  </si>
  <si>
    <t>Будівництво споруд, установ та закладів фізичної культури і спорту</t>
  </si>
  <si>
    <t xml:space="preserve">Проект "Підвищення енергоефективності в м. Кам'янське" в рамках програми Енергоефективності НЕФКО (виконання енергоефективних заходів у навчальних закладах міста ( у т.ч. виготовлення ПКД:  - комунальний заклад "Навчально-виховне об'єднання "Ліцей нових інформаційних технологій - загальноосвітній навчальний заклад І-ІІ ступенів - дошкільний навчальний заклад" Кам'янської міської ради, будівлі за адресами: просп.Перемоги, 47, просп.Наддніпрянський, 25, просп.Наддніпрянський, 13: - комунальний заклад "Дошкільний навчальний заклад (ясла-садок) - центр розвитку дитини №31 "Барвінок" Кам'янської міської ради, за адресою: бульвар Героїв, 9 </t>
  </si>
  <si>
    <t>Комплексна забудова на земельних ділянках, які надані учасникам бойових дій та сім’ям загиблих під час виконання службових обов’язків в зоні АТО</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</si>
  <si>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м.Кам'янське (моніторинг 2018)</t>
  </si>
  <si>
    <t>Будівництво об'єктів житлово-комунального господарства</t>
  </si>
  <si>
    <t>Будівництво дренажної системи 
в районі вулиць Лохвицького 
та Сахалінська, м.Кам'янське (ПВР)</t>
  </si>
  <si>
    <t>Реконструкція вхідного вузлу житлового будинку за адресою: вул.Харківська, 23, кв. 60,  м.Дніпродзержинськ (у т.ч. коригування ПКД)</t>
  </si>
  <si>
    <t>0617321</t>
  </si>
  <si>
    <t>Будівництво освітніх установ та закладів</t>
  </si>
  <si>
    <t xml:space="preserve">Реконструкція вхідного вузлу житлового будинку за адресою: просп.Металургів, 70, кв.26, м.Кам’янське (у т.ч. ПКД) </t>
  </si>
  <si>
    <t xml:space="preserve">Реконструкція вхідного вузлу  житлового будинку за адресою: просп.Металургів, 88, кв.59,  м.Кам’янське (ПКД) </t>
  </si>
  <si>
    <t xml:space="preserve">Реконструкція вхідного вузлу  житлового будинку за адресою: просп.Івана Франка, 24, кв.120, 138,  м.Кам’янське (ПКД) </t>
  </si>
  <si>
    <t>Реконструкція вхідного вузлу  житлового будинку за адресою: просп.Металургів, 4, кв.3, м.Кам’янське (ПВР)</t>
  </si>
  <si>
    <t xml:space="preserve">Реконструкція вхідного вузлу житлового будинку за адресою: вул.Звенигородська, 33, кв. 23, м.Кам’янське (у т.ч.ПВР) </t>
  </si>
  <si>
    <t>Реконструкція адміністративної будівлі
за адресою: проспект Перемоги,  63 в м.Кам’янське (ПКД)</t>
  </si>
  <si>
    <t>Реконструкція адміністративної будівлі за адресою: проспект Василя Стуса, 10/12 в м.Кам’янське ( в т.ч. коригування ПКД)</t>
  </si>
  <si>
    <t>Будівництво амбулаторії загальної практики сімейної медицини №2 КНП КМР «ЦПМСД №3» за адресою: вул.Залізняка,1, м.Кам’янське (ПВР)</t>
  </si>
  <si>
    <t>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t>
  </si>
  <si>
    <t>0717380</t>
  </si>
  <si>
    <t>Реалізація інших заходів щодо соціально-економічного розвитку територій</t>
  </si>
  <si>
    <t>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</si>
  <si>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</si>
  <si>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0118410</t>
  </si>
  <si>
    <t>8410</t>
  </si>
  <si>
    <t>Фінансова підтримка засобів масової інформації</t>
  </si>
  <si>
    <t>0611010</t>
  </si>
  <si>
    <t>1010</t>
  </si>
  <si>
    <t>Надання дошкільної освіти</t>
  </si>
  <si>
    <t>0611020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</si>
  <si>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</si>
  <si>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у тому числі за рахунок освітньої субвенції з державного бюджету місцевим бюджетам</t>
  </si>
  <si>
    <t>0611040</t>
  </si>
  <si>
    <t>0611090</t>
  </si>
  <si>
    <t>0611100</t>
  </si>
  <si>
    <t>1100</t>
  </si>
  <si>
    <t>Надання спеціальної освіти школами естетичного виховання (музичними, художніми, хореографічними, театральними, хоровими, мистецькими)</t>
  </si>
  <si>
    <t>0990</t>
  </si>
  <si>
    <t>0611160</t>
  </si>
  <si>
    <t>1160</t>
  </si>
  <si>
    <t>Інші програми, заклади та заходи у сфері освіти</t>
  </si>
  <si>
    <t>0614010</t>
  </si>
  <si>
    <t>4010</t>
  </si>
  <si>
    <t>Фінансова підтримка театрів</t>
  </si>
  <si>
    <t>0615030</t>
  </si>
  <si>
    <t>5030</t>
  </si>
  <si>
    <t>0615031</t>
  </si>
  <si>
    <t>0700000</t>
  </si>
  <si>
    <t>Орган з питань охорони здоров`я</t>
  </si>
  <si>
    <t>0710000</t>
  </si>
  <si>
    <t>Управління охорони здоров'я  міської ради</t>
  </si>
  <si>
    <t>0712010</t>
  </si>
  <si>
    <t>2010</t>
  </si>
  <si>
    <t>0712020</t>
  </si>
  <si>
    <t>2020</t>
  </si>
  <si>
    <t>0732</t>
  </si>
  <si>
    <t>Спеціалізована стаціонарна медична допомога населенню</t>
  </si>
  <si>
    <t>0712080</t>
  </si>
  <si>
    <t>2080</t>
  </si>
  <si>
    <t>0721</t>
  </si>
  <si>
    <t>Амбулаторно-поліклінічна допомога населенню</t>
  </si>
  <si>
    <t>0712100</t>
  </si>
  <si>
    <t>2100</t>
  </si>
  <si>
    <t>0722</t>
  </si>
  <si>
    <t>Стоматологічна допомога населенню</t>
  </si>
  <si>
    <t>0712110</t>
  </si>
  <si>
    <t>2110</t>
  </si>
  <si>
    <t>Первинна медико-санітарна допомога населенню</t>
  </si>
  <si>
    <t>0712111</t>
  </si>
  <si>
    <t>2111</t>
  </si>
  <si>
    <t>0725</t>
  </si>
  <si>
    <t>Первинна медична допомога населенню, що надається центрами первинної медичної (медико-санітарної) допомоги</t>
  </si>
  <si>
    <t>0712150</t>
  </si>
  <si>
    <t>2150</t>
  </si>
  <si>
    <t>Інші програми, заклади та заходи у сфері охорони здоров`я</t>
  </si>
  <si>
    <t>0800000</t>
  </si>
  <si>
    <t>0810000</t>
  </si>
  <si>
    <t>Управління  соціальної політики міської ради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</si>
  <si>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</si>
  <si>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</si>
  <si>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</si>
  <si>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</si>
  <si>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</si>
  <si>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</si>
  <si>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</si>
  <si>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Південного району міської ради</t>
  </si>
  <si>
    <t>0813100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</si>
  <si>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</si>
  <si>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</si>
  <si>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0813104</t>
  </si>
  <si>
    <t>1516010</t>
  </si>
  <si>
    <t>Утримання та ефективна експлуатація об`єктів житлово-комунального господарства</t>
  </si>
  <si>
    <t xml:space="preserve">Інша діяльність, пов`язана з експлуатацією обєктів житлово-комунального господарства </t>
  </si>
  <si>
    <t>1516030</t>
  </si>
  <si>
    <t>6030</t>
  </si>
  <si>
    <t>0717320</t>
  </si>
  <si>
    <t>0717322</t>
  </si>
  <si>
    <t>1600000</t>
  </si>
  <si>
    <t>1610000</t>
  </si>
  <si>
    <t>з них на:</t>
  </si>
  <si>
    <t>2700000</t>
  </si>
  <si>
    <t>Орган з питань економічного розвитку, торгівлі та інвестицій</t>
  </si>
  <si>
    <t>2710000</t>
  </si>
  <si>
    <t>Департамент економічного розвитку міської ради</t>
  </si>
  <si>
    <t>2710160</t>
  </si>
  <si>
    <t>0160</t>
  </si>
  <si>
    <t>Керівництво і управління у відповідній сфері у містах (місті Києві), селищах, селах, об`єднаних територіальних громадах</t>
  </si>
  <si>
    <t>2900000</t>
  </si>
  <si>
    <t>Орган захисту населення і територій від надзвичайних ситуацій техногенного та природного характеру</t>
  </si>
  <si>
    <t>2910000</t>
  </si>
  <si>
    <t>Управління з питань надзвичайних ситуацій та цивільного захисту населення міської ради</t>
  </si>
  <si>
    <t>Департмент муніципальних послуг та регуляторної політики міської ради</t>
  </si>
  <si>
    <t>4100000</t>
  </si>
  <si>
    <t>Районні державні адміністрації у містах з районним поділом за відсутності районних у містах рад</t>
  </si>
  <si>
    <t>4110000</t>
  </si>
  <si>
    <t>Адміністрація Південного району міської ради</t>
  </si>
  <si>
    <t>4200000</t>
  </si>
  <si>
    <t>4210000</t>
  </si>
  <si>
    <t>4300000</t>
  </si>
  <si>
    <t>4310000</t>
  </si>
  <si>
    <t>Капітальні трансферти КП КМР «Трамвай», в т.ч:</t>
  </si>
  <si>
    <t xml:space="preserve">Додаток 5
до рішення міської ради                                                                                                                                                                                                     від__________№______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</si>
</sst>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1"/>
      <name val="Times New Roman"/>
      <family val="1"/>
    </font>
    <font>
      <sz val="14"/>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vertAlign val="superscript"/>
      <sz val="11"/>
      <name val="Times New Roman"/>
      <family val="1"/>
    </font>
    <font>
      <i/>
      <sz val="11"/>
      <name val="Times New Roman"/>
      <family val="1"/>
    </font>
    <font>
      <sz val="24"/>
      <name val="Times New Roman"/>
      <family val="1"/>
    </font>
    <font>
      <sz val="20"/>
      <name val="Times New Roman"/>
      <family val="1"/>
    </font>
    <font>
      <b/>
      <sz val="12"/>
      <name val="Times New Roman"/>
      <family val="1"/>
    </font>
    <font>
      <b/>
      <i/>
      <sz val="10"/>
      <name val="Times New Roman"/>
      <family val="1"/>
    </font>
    <font>
      <sz val="11"/>
      <color indexed="10"/>
      <name val="Times New Roman"/>
      <family val="1"/>
    </font>
    <font>
      <sz val="11"/>
      <color indexed="12"/>
      <name val="Times New Roman"/>
      <family val="1"/>
    </font>
    <font>
      <b/>
      <i/>
      <sz val="11"/>
      <name val="Times New Roman"/>
      <family val="1"/>
    </font>
    <font>
      <i/>
      <sz val="10"/>
      <name val="Times New Roman"/>
      <family val="1"/>
    </font>
    <font>
      <b/>
      <i/>
      <sz val="10"/>
      <color indexed="10"/>
      <name val="Times New Roman"/>
      <family val="1"/>
    </font>
    <font>
      <b/>
      <i/>
      <sz val="10.5"/>
      <name val="Times New Roman"/>
      <family val="1"/>
    </font>
    <font>
      <i/>
      <sz val="10"/>
      <color indexed="10"/>
      <name val="Times New Roman"/>
      <family val="1"/>
    </font>
    <font>
      <sz val="11"/>
      <color indexed="9"/>
      <name val="Times New Roman"/>
      <family val="1"/>
    </font>
    <font>
      <sz val="10"/>
      <color indexed="10"/>
      <name val="Times New Roman"/>
      <family val="1"/>
    </font>
    <font>
      <b/>
      <sz val="11"/>
      <name val="Times New Roman"/>
      <family val="1"/>
    </font>
    <font>
      <i/>
      <sz val="11"/>
      <color indexed="10"/>
      <name val="Times New Roman"/>
      <family val="1"/>
    </font>
    <font>
      <b/>
      <i/>
      <sz val="11"/>
      <color indexed="10"/>
      <name val="Times New Roman"/>
      <family val="1"/>
    </font>
    <font>
      <sz val="11"/>
      <color indexed="8"/>
      <name val="Times New Roman"/>
      <family val="1"/>
    </font>
    <font>
      <i/>
      <sz val="11"/>
      <color indexed="8"/>
      <name val="Times New Roman"/>
      <family val="1"/>
    </font>
    <font>
      <b/>
      <sz val="10"/>
      <name val="Arial Cyr"/>
      <family val="0"/>
    </font>
    <font>
      <b/>
      <sz val="11"/>
      <color indexed="10"/>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256">
    <xf numFmtId="0" fontId="0" fillId="0" borderId="0" xfId="0" applyAlignment="1">
      <alignment/>
    </xf>
    <xf numFmtId="0" fontId="24" fillId="0" borderId="0" xfId="0" applyNumberFormat="1" applyFont="1" applyFill="1" applyAlignment="1" applyProtection="1">
      <alignment vertical="center" wrapText="1"/>
      <protection/>
    </xf>
    <xf numFmtId="0" fontId="24" fillId="0" borderId="12" xfId="0" applyNumberFormat="1" applyFont="1" applyFill="1" applyBorder="1" applyAlignment="1" applyProtection="1">
      <alignment horizontal="right" vertical="center"/>
      <protection/>
    </xf>
    <xf numFmtId="0" fontId="24" fillId="0" borderId="0" xfId="0" applyNumberFormat="1" applyFont="1" applyFill="1" applyAlignment="1" applyProtection="1">
      <alignment vertical="center"/>
      <protection/>
    </xf>
    <xf numFmtId="0" fontId="24" fillId="0" borderId="0" xfId="0" applyFont="1" applyFill="1" applyAlignment="1">
      <alignment vertical="center"/>
    </xf>
    <xf numFmtId="0" fontId="24" fillId="0" borderId="13" xfId="0" applyFont="1" applyBorder="1" applyAlignment="1" quotePrefix="1">
      <alignment horizontal="center" vertical="center" wrapText="1"/>
    </xf>
    <xf numFmtId="2" fontId="24" fillId="0" borderId="13" xfId="0" applyNumberFormat="1" applyFont="1" applyBorder="1" applyAlignment="1" quotePrefix="1">
      <alignment horizontal="center" vertical="center" wrapText="1"/>
    </xf>
    <xf numFmtId="2" fontId="24" fillId="0" borderId="13" xfId="0" applyNumberFormat="1" applyFont="1" applyBorder="1" applyAlignment="1">
      <alignment vertical="center" wrapText="1"/>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8" borderId="0" xfId="0" applyFont="1" applyFill="1" applyAlignment="1">
      <alignment vertical="center"/>
    </xf>
    <xf numFmtId="0" fontId="24" fillId="4" borderId="0" xfId="0" applyFont="1" applyFill="1" applyAlignment="1">
      <alignment vertical="center"/>
    </xf>
    <xf numFmtId="0" fontId="24" fillId="13" borderId="0" xfId="0" applyFont="1" applyFill="1" applyAlignment="1">
      <alignment vertical="center"/>
    </xf>
    <xf numFmtId="0" fontId="25" fillId="0" borderId="0" xfId="0" applyFont="1" applyFill="1" applyAlignment="1">
      <alignment vertical="center"/>
    </xf>
    <xf numFmtId="0" fontId="24" fillId="0" borderId="0" xfId="0" applyFont="1" applyFill="1" applyBorder="1" applyAlignment="1">
      <alignment horizontal="center" vertical="center" wrapText="1"/>
    </xf>
    <xf numFmtId="192" fontId="24" fillId="4" borderId="13" xfId="95" applyNumberFormat="1" applyFont="1" applyFill="1" applyBorder="1" applyAlignment="1">
      <alignment vertical="center" wrapText="1"/>
      <protection/>
    </xf>
    <xf numFmtId="192" fontId="24" fillId="4" borderId="13" xfId="95" applyNumberFormat="1" applyFont="1" applyFill="1" applyBorder="1" applyAlignment="1">
      <alignment vertical="center"/>
      <protection/>
    </xf>
    <xf numFmtId="192" fontId="24" fillId="13" borderId="13" xfId="95" applyNumberFormat="1" applyFont="1" applyFill="1" applyBorder="1" applyAlignment="1">
      <alignment vertical="center" wrapText="1"/>
      <protection/>
    </xf>
    <xf numFmtId="192" fontId="24" fillId="0" borderId="13" xfId="95" applyNumberFormat="1" applyFont="1" applyBorder="1" applyAlignment="1">
      <alignment vertical="center"/>
      <protection/>
    </xf>
    <xf numFmtId="192" fontId="24" fillId="0" borderId="13" xfId="95" applyNumberFormat="1" applyFont="1" applyBorder="1" applyAlignment="1">
      <alignment vertical="center" wrapText="1"/>
      <protection/>
    </xf>
    <xf numFmtId="192" fontId="24" fillId="0" borderId="13" xfId="95" applyNumberFormat="1" applyFont="1" applyFill="1" applyBorder="1" applyAlignment="1">
      <alignment vertical="center"/>
      <protection/>
    </xf>
    <xf numFmtId="3" fontId="25" fillId="0" borderId="0" xfId="0" applyNumberFormat="1" applyFont="1" applyAlignment="1">
      <alignment vertical="center"/>
    </xf>
    <xf numFmtId="0" fontId="24" fillId="0" borderId="12"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wrapText="1"/>
      <protection/>
    </xf>
    <xf numFmtId="0" fontId="24" fillId="0" borderId="13" xfId="0" applyFont="1" applyBorder="1" applyAlignment="1">
      <alignment horizontal="center" vertical="center" wrapText="1"/>
    </xf>
    <xf numFmtId="49" fontId="24" fillId="4" borderId="13" xfId="0" applyNumberFormat="1" applyFont="1" applyFill="1" applyBorder="1" applyAlignment="1">
      <alignment horizontal="center" vertical="center" wrapText="1"/>
    </xf>
    <xf numFmtId="0" fontId="24" fillId="13" borderId="13" xfId="0" applyFont="1" applyFill="1" applyBorder="1" applyAlignment="1" quotePrefix="1">
      <alignment horizontal="center" vertical="center" wrapText="1"/>
    </xf>
    <xf numFmtId="0" fontId="25" fillId="0" borderId="0"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vertical="center"/>
      <protection/>
    </xf>
    <xf numFmtId="0" fontId="32" fillId="0" borderId="0" xfId="0" applyFont="1" applyAlignment="1">
      <alignment vertical="center"/>
    </xf>
    <xf numFmtId="0" fontId="32" fillId="0" borderId="0" xfId="0" applyFont="1" applyAlignment="1">
      <alignment horizontal="left" vertical="center"/>
    </xf>
    <xf numFmtId="3" fontId="32" fillId="0" borderId="0" xfId="0" applyNumberFormat="1" applyFont="1" applyAlignment="1">
      <alignment vertical="center"/>
    </xf>
    <xf numFmtId="3" fontId="32" fillId="0" borderId="0" xfId="0" applyNumberFormat="1" applyFont="1" applyAlignment="1">
      <alignment horizontal="left" vertical="center"/>
    </xf>
    <xf numFmtId="0" fontId="34" fillId="0" borderId="0" xfId="0" applyFont="1" applyFill="1" applyAlignment="1">
      <alignment vertical="center"/>
    </xf>
    <xf numFmtId="0" fontId="24" fillId="0" borderId="13" xfId="0" applyFont="1" applyBorder="1" applyAlignment="1">
      <alignment vertical="center" wrapText="1"/>
    </xf>
    <xf numFmtId="0" fontId="33" fillId="0" borderId="0" xfId="0" applyNumberFormat="1" applyFont="1" applyFill="1" applyAlignment="1" applyProtection="1">
      <alignment vertical="center"/>
      <protection/>
    </xf>
    <xf numFmtId="0" fontId="33" fillId="0" borderId="0" xfId="0" applyFont="1" applyFill="1" applyAlignment="1">
      <alignment vertical="center"/>
    </xf>
    <xf numFmtId="192" fontId="35" fillId="0" borderId="13" xfId="95" applyNumberFormat="1" applyFont="1" applyBorder="1" applyAlignment="1">
      <alignment vertical="center" wrapText="1"/>
      <protection/>
    </xf>
    <xf numFmtId="192" fontId="35" fillId="0" borderId="13" xfId="95" applyNumberFormat="1" applyFont="1" applyBorder="1" applyAlignment="1">
      <alignment vertical="center"/>
      <protection/>
    </xf>
    <xf numFmtId="0" fontId="36" fillId="0" borderId="0" xfId="0" applyFont="1" applyFill="1" applyAlignment="1">
      <alignment vertical="center"/>
    </xf>
    <xf numFmtId="0" fontId="37" fillId="0" borderId="0" xfId="0" applyFont="1" applyFill="1" applyAlignment="1">
      <alignment vertical="center"/>
    </xf>
    <xf numFmtId="192" fontId="31" fillId="0" borderId="13" xfId="95" applyNumberFormat="1" applyFont="1" applyBorder="1" applyAlignment="1">
      <alignment vertical="center"/>
      <protection/>
    </xf>
    <xf numFmtId="0" fontId="38" fillId="0" borderId="13" xfId="0" applyFont="1" applyBorder="1" applyAlignment="1">
      <alignment vertical="center" wrapText="1"/>
    </xf>
    <xf numFmtId="192" fontId="38" fillId="0" borderId="13" xfId="95" applyNumberFormat="1" applyFont="1" applyFill="1" applyBorder="1" applyAlignment="1">
      <alignment vertical="center"/>
      <protection/>
    </xf>
    <xf numFmtId="0" fontId="36" fillId="3" borderId="0" xfId="0" applyFont="1" applyFill="1" applyAlignment="1">
      <alignment vertical="center"/>
    </xf>
    <xf numFmtId="2" fontId="24" fillId="0" borderId="0" xfId="0" applyNumberFormat="1" applyFont="1" applyAlignment="1">
      <alignment vertical="center" wrapText="1"/>
    </xf>
    <xf numFmtId="2" fontId="24" fillId="0" borderId="13" xfId="95" applyNumberFormat="1" applyFont="1" applyBorder="1" applyAlignment="1">
      <alignment vertical="center" wrapText="1"/>
      <protection/>
    </xf>
    <xf numFmtId="2" fontId="35" fillId="0" borderId="13" xfId="95" applyNumberFormat="1" applyFont="1" applyBorder="1" applyAlignment="1">
      <alignment vertical="center" wrapText="1"/>
      <protection/>
    </xf>
    <xf numFmtId="2" fontId="24" fillId="0" borderId="13" xfId="95" applyNumberFormat="1" applyFont="1" applyFill="1" applyBorder="1" applyAlignment="1">
      <alignment vertical="center" wrapText="1"/>
      <protection/>
    </xf>
    <xf numFmtId="2" fontId="38" fillId="0" borderId="13" xfId="95" applyNumberFormat="1" applyFont="1" applyFill="1" applyBorder="1" applyAlignment="1">
      <alignment vertical="center" wrapText="1"/>
      <protection/>
    </xf>
    <xf numFmtId="2" fontId="24" fillId="0" borderId="0" xfId="0" applyNumberFormat="1" applyFont="1" applyFill="1" applyAlignment="1" applyProtection="1">
      <alignment vertical="center" wrapText="1"/>
      <protection/>
    </xf>
    <xf numFmtId="2" fontId="32" fillId="0" borderId="0" xfId="0" applyNumberFormat="1" applyFont="1" applyAlignment="1">
      <alignment vertical="center" wrapText="1"/>
    </xf>
    <xf numFmtId="2" fontId="33" fillId="0" borderId="0" xfId="0" applyNumberFormat="1" applyFont="1" applyFill="1" applyAlignment="1" applyProtection="1">
      <alignment vertical="center" wrapText="1"/>
      <protection/>
    </xf>
    <xf numFmtId="2" fontId="32" fillId="0" borderId="0" xfId="0" applyNumberFormat="1" applyFont="1" applyFill="1" applyAlignment="1" applyProtection="1">
      <alignment vertical="center" wrapText="1"/>
      <protection/>
    </xf>
    <xf numFmtId="0" fontId="36" fillId="4" borderId="0" xfId="0" applyFont="1" applyFill="1" applyAlignment="1">
      <alignment vertical="center"/>
    </xf>
    <xf numFmtId="4" fontId="24" fillId="0" borderId="13" xfId="95" applyNumberFormat="1" applyFont="1" applyBorder="1" applyAlignment="1">
      <alignment vertical="center"/>
      <protection/>
    </xf>
    <xf numFmtId="4" fontId="24" fillId="4" borderId="13" xfId="95" applyNumberFormat="1" applyFont="1" applyFill="1" applyBorder="1" applyAlignment="1">
      <alignment vertical="center"/>
      <protection/>
    </xf>
    <xf numFmtId="4" fontId="24" fillId="0" borderId="0" xfId="0" applyNumberFormat="1" applyFont="1" applyFill="1" applyAlignment="1" applyProtection="1">
      <alignment vertical="center"/>
      <protection/>
    </xf>
    <xf numFmtId="4" fontId="25" fillId="0" borderId="0" xfId="0" applyNumberFormat="1" applyFont="1" applyFill="1" applyAlignment="1">
      <alignment vertical="center"/>
    </xf>
    <xf numFmtId="0" fontId="36" fillId="8" borderId="0" xfId="0" applyFont="1" applyFill="1" applyAlignment="1">
      <alignment vertical="center"/>
    </xf>
    <xf numFmtId="2" fontId="24" fillId="13" borderId="13" xfId="0" applyNumberFormat="1" applyFont="1" applyFill="1" applyBorder="1" applyAlignment="1" quotePrefix="1">
      <alignment horizontal="center" vertical="center" wrapText="1"/>
    </xf>
    <xf numFmtId="4" fontId="24" fillId="0" borderId="13" xfId="95" applyNumberFormat="1" applyFont="1" applyFill="1" applyBorder="1" applyAlignment="1">
      <alignment vertical="center"/>
      <protection/>
    </xf>
    <xf numFmtId="4" fontId="31" fillId="0" borderId="13" xfId="95" applyNumberFormat="1" applyFont="1" applyBorder="1" applyAlignment="1">
      <alignment vertical="center"/>
      <protection/>
    </xf>
    <xf numFmtId="49" fontId="24" fillId="13" borderId="13" xfId="0" applyNumberFormat="1" applyFont="1" applyFill="1" applyBorder="1" applyAlignment="1">
      <alignment horizontal="center" vertical="center" wrapText="1"/>
    </xf>
    <xf numFmtId="192" fontId="31" fillId="13" borderId="13" xfId="95" applyNumberFormat="1" applyFont="1" applyFill="1" applyBorder="1" applyAlignment="1">
      <alignment vertical="center"/>
      <protection/>
    </xf>
    <xf numFmtId="4" fontId="24" fillId="13" borderId="13" xfId="95" applyNumberFormat="1" applyFont="1" applyFill="1" applyBorder="1" applyAlignment="1">
      <alignment vertical="center"/>
      <protection/>
    </xf>
    <xf numFmtId="4" fontId="41" fillId="0" borderId="13" xfId="95" applyNumberFormat="1" applyFont="1" applyBorder="1" applyAlignment="1">
      <alignment vertical="center"/>
      <protection/>
    </xf>
    <xf numFmtId="4" fontId="31" fillId="0" borderId="13" xfId="95" applyNumberFormat="1" applyFont="1" applyFill="1" applyBorder="1" applyAlignment="1">
      <alignment vertical="center"/>
      <protection/>
    </xf>
    <xf numFmtId="4" fontId="41" fillId="0" borderId="13" xfId="95" applyNumberFormat="1" applyFont="1" applyFill="1" applyBorder="1" applyAlignment="1">
      <alignment vertical="center"/>
      <protection/>
    </xf>
    <xf numFmtId="4" fontId="38" fillId="0" borderId="13" xfId="95" applyNumberFormat="1" applyFont="1" applyFill="1" applyBorder="1" applyAlignment="1">
      <alignment vertical="center"/>
      <protection/>
    </xf>
    <xf numFmtId="0" fontId="32" fillId="0" borderId="0" xfId="0" applyNumberFormat="1" applyFont="1" applyFill="1" applyAlignment="1" applyProtection="1">
      <alignment horizontal="left" vertical="center" wrapText="1"/>
      <protection/>
    </xf>
    <xf numFmtId="0" fontId="24" fillId="0" borderId="12" xfId="0" applyFont="1" applyFill="1" applyBorder="1" applyAlignment="1">
      <alignment horizontal="left" vertical="center" wrapText="1"/>
    </xf>
    <xf numFmtId="0" fontId="24" fillId="0" borderId="13" xfId="0" applyNumberFormat="1" applyFont="1" applyFill="1" applyBorder="1" applyAlignment="1" applyProtection="1">
      <alignment horizontal="left" vertical="center" wrapText="1"/>
      <protection/>
    </xf>
    <xf numFmtId="0" fontId="24" fillId="4" borderId="13" xfId="0" applyFont="1" applyFill="1" applyBorder="1" applyAlignment="1">
      <alignment horizontal="left" vertical="center" wrapText="1"/>
    </xf>
    <xf numFmtId="2" fontId="24" fillId="13" borderId="13" xfId="0" applyNumberFormat="1" applyFont="1" applyFill="1" applyBorder="1" applyAlignment="1" quotePrefix="1">
      <alignment horizontal="left" vertical="center" wrapText="1"/>
    </xf>
    <xf numFmtId="2" fontId="24" fillId="0" borderId="13" xfId="0" applyNumberFormat="1" applyFont="1" applyBorder="1" applyAlignment="1">
      <alignment horizontal="left" vertical="center" wrapText="1"/>
    </xf>
    <xf numFmtId="2" fontId="31" fillId="0" borderId="13" xfId="0" applyNumberFormat="1" applyFont="1" applyBorder="1" applyAlignment="1">
      <alignment horizontal="left" vertical="center" wrapText="1"/>
    </xf>
    <xf numFmtId="0" fontId="24" fillId="0" borderId="0" xfId="0" applyNumberFormat="1" applyFont="1" applyFill="1" applyAlignment="1" applyProtection="1">
      <alignment horizontal="left" vertical="center" wrapText="1"/>
      <protection/>
    </xf>
    <xf numFmtId="0" fontId="32" fillId="0" borderId="0" xfId="0" applyFont="1" applyAlignment="1">
      <alignment horizontal="left" vertical="center" wrapText="1"/>
    </xf>
    <xf numFmtId="0" fontId="33" fillId="0" borderId="0" xfId="0" applyNumberFormat="1" applyFont="1" applyFill="1" applyAlignment="1" applyProtection="1">
      <alignment horizontal="left" vertical="center" wrapText="1"/>
      <protection/>
    </xf>
    <xf numFmtId="194" fontId="24" fillId="0" borderId="0" xfId="0" applyNumberFormat="1" applyFont="1" applyFill="1" applyAlignment="1">
      <alignment vertical="center"/>
    </xf>
    <xf numFmtId="194" fontId="43" fillId="0" borderId="0" xfId="0" applyNumberFormat="1" applyFont="1" applyFill="1" applyAlignment="1">
      <alignment vertical="center"/>
    </xf>
    <xf numFmtId="194" fontId="39" fillId="0" borderId="0" xfId="0" applyNumberFormat="1" applyFont="1" applyFill="1" applyAlignment="1">
      <alignment vertical="center"/>
    </xf>
    <xf numFmtId="0" fontId="39" fillId="0" borderId="0" xfId="0" applyFont="1" applyFill="1" applyAlignment="1">
      <alignment vertical="center"/>
    </xf>
    <xf numFmtId="194" fontId="0" fillId="0" borderId="0" xfId="0" applyNumberFormat="1" applyFont="1" applyFill="1" applyAlignment="1">
      <alignment vertical="center"/>
    </xf>
    <xf numFmtId="0" fontId="0" fillId="0" borderId="0" xfId="0" applyFont="1" applyFill="1" applyAlignment="1">
      <alignment vertical="center"/>
    </xf>
    <xf numFmtId="0" fontId="36" fillId="0" borderId="13" xfId="0" applyFont="1" applyBorder="1" applyAlignment="1" quotePrefix="1">
      <alignment horizontal="center" vertical="center" wrapText="1"/>
    </xf>
    <xf numFmtId="2" fontId="36" fillId="0" borderId="13" xfId="0" applyNumberFormat="1" applyFont="1" applyBorder="1" applyAlignment="1" quotePrefix="1">
      <alignment horizontal="center" vertical="center" wrapText="1"/>
    </xf>
    <xf numFmtId="2" fontId="36" fillId="0" borderId="13" xfId="0" applyNumberFormat="1" applyFont="1" applyBorder="1" applyAlignment="1" quotePrefix="1">
      <alignment horizontal="left" vertical="center" wrapText="1"/>
    </xf>
    <xf numFmtId="2" fontId="36" fillId="0" borderId="13" xfId="0" applyNumberFormat="1" applyFont="1" applyBorder="1" applyAlignment="1">
      <alignment horizontal="left" vertical="center" wrapText="1"/>
    </xf>
    <xf numFmtId="192" fontId="36" fillId="0" borderId="13" xfId="95" applyNumberFormat="1" applyFont="1" applyFill="1" applyBorder="1" applyAlignment="1">
      <alignment vertical="center"/>
      <protection/>
    </xf>
    <xf numFmtId="4" fontId="46" fillId="0" borderId="13" xfId="95" applyNumberFormat="1" applyFont="1" applyBorder="1" applyAlignment="1">
      <alignment vertical="center"/>
      <protection/>
    </xf>
    <xf numFmtId="192" fontId="36" fillId="0" borderId="13" xfId="95" applyNumberFormat="1" applyFont="1" applyFill="1" applyBorder="1" applyAlignment="1">
      <alignment vertical="center" wrapText="1"/>
      <protection/>
    </xf>
    <xf numFmtId="192" fontId="47" fillId="0" borderId="13" xfId="95" applyNumberFormat="1" applyFont="1" applyFill="1" applyBorder="1" applyAlignment="1">
      <alignment vertical="center"/>
      <protection/>
    </xf>
    <xf numFmtId="2" fontId="36" fillId="0" borderId="0" xfId="0" applyNumberFormat="1" applyFont="1" applyAlignment="1">
      <alignment vertical="center" wrapText="1"/>
    </xf>
    <xf numFmtId="0" fontId="40" fillId="0" borderId="13" xfId="0" applyFont="1" applyBorder="1" applyAlignment="1" quotePrefix="1">
      <alignment horizontal="center" vertical="center" wrapText="1"/>
    </xf>
    <xf numFmtId="2" fontId="40" fillId="0" borderId="13" xfId="0" applyNumberFormat="1" applyFont="1" applyBorder="1" applyAlignment="1" quotePrefix="1">
      <alignment horizontal="center" vertical="center" wrapText="1"/>
    </xf>
    <xf numFmtId="2" fontId="40" fillId="0" borderId="13" xfId="0" applyNumberFormat="1" applyFont="1" applyBorder="1" applyAlignment="1">
      <alignment horizontal="left" vertical="center" wrapText="1"/>
    </xf>
    <xf numFmtId="192" fontId="40" fillId="0" borderId="13" xfId="95" applyNumberFormat="1" applyFont="1" applyBorder="1" applyAlignment="1">
      <alignment vertical="center"/>
      <protection/>
    </xf>
    <xf numFmtId="2" fontId="45" fillId="4" borderId="13" xfId="0" applyNumberFormat="1" applyFont="1" applyFill="1" applyBorder="1" applyAlignment="1" quotePrefix="1">
      <alignment horizontal="left" vertical="center" wrapText="1"/>
    </xf>
    <xf numFmtId="2" fontId="45" fillId="8" borderId="13" xfId="0" applyNumberFormat="1" applyFont="1" applyFill="1" applyBorder="1" applyAlignment="1" quotePrefix="1">
      <alignment horizontal="left" vertical="center" wrapText="1"/>
    </xf>
    <xf numFmtId="0" fontId="45" fillId="4" borderId="13" xfId="0" applyFont="1" applyFill="1" applyBorder="1" applyAlignment="1" quotePrefix="1">
      <alignment horizontal="center" vertical="center" wrapText="1"/>
    </xf>
    <xf numFmtId="0" fontId="45" fillId="4" borderId="13" xfId="0" applyFont="1" applyFill="1" applyBorder="1" applyAlignment="1">
      <alignment horizontal="center" vertical="center" wrapText="1"/>
    </xf>
    <xf numFmtId="2" fontId="45" fillId="4" borderId="13" xfId="0" applyNumberFormat="1" applyFont="1" applyFill="1" applyBorder="1" applyAlignment="1">
      <alignment horizontal="center" vertical="center" wrapText="1"/>
    </xf>
    <xf numFmtId="0" fontId="45" fillId="8" borderId="13" xfId="0" applyFont="1" applyFill="1" applyBorder="1" applyAlignment="1" quotePrefix="1">
      <alignment horizontal="center" vertical="center" wrapText="1"/>
    </xf>
    <xf numFmtId="0" fontId="45" fillId="8" borderId="13" xfId="0" applyFont="1" applyFill="1" applyBorder="1" applyAlignment="1">
      <alignment horizontal="center" vertical="center" wrapText="1"/>
    </xf>
    <xf numFmtId="2" fontId="45" fillId="8" borderId="13" xfId="0" applyNumberFormat="1" applyFont="1" applyFill="1" applyBorder="1" applyAlignment="1">
      <alignment horizontal="center" vertical="center" wrapText="1"/>
    </xf>
    <xf numFmtId="4" fontId="38" fillId="0" borderId="13" xfId="95" applyNumberFormat="1" applyFont="1" applyBorder="1" applyAlignment="1">
      <alignment vertical="center"/>
      <protection/>
    </xf>
    <xf numFmtId="4" fontId="36" fillId="4" borderId="0" xfId="0" applyNumberFormat="1" applyFont="1" applyFill="1" applyAlignment="1">
      <alignment vertical="center"/>
    </xf>
    <xf numFmtId="49" fontId="24" fillId="0" borderId="13" xfId="0" applyNumberFormat="1" applyFont="1" applyBorder="1" applyAlignment="1">
      <alignment horizontal="center" vertical="center" wrapText="1"/>
    </xf>
    <xf numFmtId="0" fontId="24" fillId="0" borderId="13" xfId="0" applyFont="1" applyFill="1" applyBorder="1" applyAlignment="1" quotePrefix="1">
      <alignment horizontal="center" vertical="center" wrapText="1"/>
    </xf>
    <xf numFmtId="192" fontId="24" fillId="0" borderId="13" xfId="95" applyNumberFormat="1" applyFont="1" applyFill="1" applyBorder="1" applyAlignment="1">
      <alignment vertical="center" wrapText="1"/>
      <protection/>
    </xf>
    <xf numFmtId="0" fontId="24" fillId="0" borderId="13" xfId="0" applyFont="1" applyFill="1" applyBorder="1" applyAlignment="1">
      <alignment horizontal="center" vertical="center" wrapText="1"/>
    </xf>
    <xf numFmtId="192" fontId="24" fillId="8" borderId="13" xfId="95" applyNumberFormat="1" applyFont="1" applyFill="1" applyBorder="1" applyAlignment="1">
      <alignment vertical="center" wrapText="1"/>
      <protection/>
    </xf>
    <xf numFmtId="192" fontId="24" fillId="8" borderId="13" xfId="95" applyNumberFormat="1" applyFont="1" applyFill="1" applyBorder="1" applyAlignment="1">
      <alignment vertical="center"/>
      <protection/>
    </xf>
    <xf numFmtId="192" fontId="39" fillId="0" borderId="13" xfId="95" applyNumberFormat="1" applyFont="1" applyBorder="1" applyAlignment="1">
      <alignment vertical="center"/>
      <protection/>
    </xf>
    <xf numFmtId="4" fontId="39" fillId="0" borderId="13" xfId="95" applyNumberFormat="1" applyFont="1" applyBorder="1" applyAlignment="1">
      <alignment vertical="center"/>
      <protection/>
    </xf>
    <xf numFmtId="192" fontId="48" fillId="0" borderId="13" xfId="95" applyNumberFormat="1" applyFont="1" applyBorder="1" applyAlignment="1">
      <alignment vertical="center" wrapText="1"/>
      <protection/>
    </xf>
    <xf numFmtId="4" fontId="49" fillId="0" borderId="13" xfId="95" applyNumberFormat="1" applyFont="1" applyBorder="1" applyAlignment="1">
      <alignment vertical="center"/>
      <protection/>
    </xf>
    <xf numFmtId="194" fontId="24" fillId="13" borderId="0" xfId="0" applyNumberFormat="1" applyFont="1" applyFill="1" applyAlignment="1">
      <alignment vertical="center"/>
    </xf>
    <xf numFmtId="192" fontId="48" fillId="0" borderId="13" xfId="95" applyNumberFormat="1" applyFont="1" applyFill="1" applyBorder="1" applyAlignment="1">
      <alignment vertical="center" wrapText="1"/>
      <protection/>
    </xf>
    <xf numFmtId="2" fontId="24" fillId="13" borderId="13" xfId="0" applyNumberFormat="1" applyFont="1" applyFill="1" applyBorder="1" applyAlignment="1">
      <alignment horizontal="left" vertical="center" wrapText="1"/>
    </xf>
    <xf numFmtId="0" fontId="36" fillId="0" borderId="13" xfId="0" applyFont="1" applyBorder="1" applyAlignment="1" quotePrefix="1">
      <alignment horizontal="center" vertical="center" wrapText="1"/>
    </xf>
    <xf numFmtId="2" fontId="36" fillId="0" borderId="13" xfId="0" applyNumberFormat="1" applyFont="1" applyBorder="1" applyAlignment="1" quotePrefix="1">
      <alignment horizontal="center" vertical="center" wrapText="1"/>
    </xf>
    <xf numFmtId="0" fontId="42" fillId="0" borderId="13" xfId="0" applyFont="1" applyBorder="1" applyAlignment="1" quotePrefix="1">
      <alignment horizontal="center" vertical="center" wrapText="1"/>
    </xf>
    <xf numFmtId="2" fontId="42" fillId="0" borderId="13" xfId="0" applyNumberFormat="1" applyFont="1" applyBorder="1" applyAlignment="1" quotePrefix="1">
      <alignment horizontal="center" vertical="center" wrapText="1"/>
    </xf>
    <xf numFmtId="2" fontId="42" fillId="0" borderId="13" xfId="0" applyNumberFormat="1" applyFont="1" applyBorder="1" applyAlignment="1" quotePrefix="1">
      <alignment horizontal="left" vertical="center" wrapText="1"/>
    </xf>
    <xf numFmtId="0" fontId="39" fillId="0" borderId="13" xfId="0" applyFont="1" applyBorder="1" applyAlignment="1">
      <alignment vertical="center" wrapText="1"/>
    </xf>
    <xf numFmtId="49" fontId="24" fillId="13" borderId="13" xfId="0" applyNumberFormat="1" applyFont="1" applyFill="1" applyBorder="1" applyAlignment="1" quotePrefix="1">
      <alignment horizontal="center" vertical="center" wrapText="1"/>
    </xf>
    <xf numFmtId="192" fontId="24" fillId="13" borderId="13" xfId="95" applyNumberFormat="1" applyFont="1" applyFill="1" applyBorder="1" applyAlignment="1">
      <alignment vertical="center"/>
      <protection/>
    </xf>
    <xf numFmtId="49" fontId="24" fillId="0" borderId="13" xfId="0" applyNumberFormat="1" applyFont="1" applyFill="1" applyBorder="1" applyAlignment="1" quotePrefix="1">
      <alignment horizontal="center" vertical="center" wrapText="1"/>
    </xf>
    <xf numFmtId="2" fontId="24" fillId="0" borderId="13" xfId="0" applyNumberFormat="1" applyFont="1" applyFill="1" applyBorder="1" applyAlignment="1">
      <alignment horizontal="left" vertical="center" wrapText="1"/>
    </xf>
    <xf numFmtId="2" fontId="31" fillId="0" borderId="13" xfId="0" applyNumberFormat="1" applyFont="1" applyBorder="1" applyAlignment="1">
      <alignment horizontal="right" vertical="center" wrapText="1"/>
    </xf>
    <xf numFmtId="194" fontId="36" fillId="0" borderId="0" xfId="0" applyNumberFormat="1" applyFont="1" applyFill="1" applyAlignment="1">
      <alignment vertical="center"/>
    </xf>
    <xf numFmtId="2" fontId="36" fillId="0" borderId="13" xfId="0" applyNumberFormat="1" applyFont="1" applyBorder="1" applyAlignment="1">
      <alignment horizontal="left" vertical="center" wrapText="1"/>
    </xf>
    <xf numFmtId="2" fontId="24" fillId="0" borderId="13" xfId="0" applyNumberFormat="1" applyFont="1" applyFill="1" applyBorder="1" applyAlignment="1" quotePrefix="1">
      <alignment horizontal="center" vertical="center" wrapText="1"/>
    </xf>
    <xf numFmtId="192" fontId="24" fillId="0" borderId="13" xfId="95" applyNumberFormat="1" applyFont="1" applyBorder="1" applyAlignment="1">
      <alignment horizontal="left" vertical="center" wrapText="1"/>
      <protection/>
    </xf>
    <xf numFmtId="2" fontId="31" fillId="0" borderId="13" xfId="95" applyNumberFormat="1" applyFont="1" applyBorder="1" applyAlignment="1">
      <alignment horizontal="left" vertical="center" wrapText="1"/>
      <protection/>
    </xf>
    <xf numFmtId="2" fontId="24" fillId="0" borderId="13" xfId="0" applyNumberFormat="1" applyFont="1" applyBorder="1" applyAlignment="1" quotePrefix="1">
      <alignment horizontal="left" vertical="center" wrapText="1"/>
    </xf>
    <xf numFmtId="4" fontId="24" fillId="8" borderId="13" xfId="95" applyNumberFormat="1" applyFont="1" applyFill="1" applyBorder="1" applyAlignment="1">
      <alignment vertical="center"/>
      <protection/>
    </xf>
    <xf numFmtId="0" fontId="50" fillId="0" borderId="13" xfId="0" applyFont="1" applyBorder="1" applyAlignment="1" quotePrefix="1">
      <alignment horizontal="center" vertical="center" wrapText="1"/>
    </xf>
    <xf numFmtId="2" fontId="50" fillId="0" borderId="13" xfId="0" applyNumberFormat="1" applyFont="1" applyBorder="1" applyAlignment="1" quotePrefix="1">
      <alignment vertical="center" wrapText="1"/>
    </xf>
    <xf numFmtId="2" fontId="50" fillId="0" borderId="13" xfId="0" applyNumberFormat="1" applyFont="1" applyBorder="1" applyAlignment="1" quotePrefix="1">
      <alignment horizontal="center" vertical="center" wrapText="1"/>
    </xf>
    <xf numFmtId="192" fontId="36" fillId="8" borderId="13" xfId="95" applyNumberFormat="1" applyFont="1" applyFill="1" applyBorder="1" applyAlignment="1">
      <alignment vertical="center" wrapText="1"/>
      <protection/>
    </xf>
    <xf numFmtId="192" fontId="36" fillId="8" borderId="13" xfId="95" applyNumberFormat="1" applyFont="1" applyFill="1" applyBorder="1" applyAlignment="1">
      <alignment vertical="center"/>
      <protection/>
    </xf>
    <xf numFmtId="194" fontId="24" fillId="4" borderId="0" xfId="0" applyNumberFormat="1" applyFont="1" applyFill="1" applyAlignment="1">
      <alignment vertical="center"/>
    </xf>
    <xf numFmtId="194" fontId="24" fillId="8" borderId="0" xfId="0" applyNumberFormat="1" applyFont="1" applyFill="1" applyAlignment="1">
      <alignment vertical="center"/>
    </xf>
    <xf numFmtId="2" fontId="50" fillId="8" borderId="13" xfId="0" applyNumberFormat="1" applyFont="1" applyFill="1" applyBorder="1" applyAlignment="1">
      <alignment vertical="center" wrapText="1"/>
    </xf>
    <xf numFmtId="49" fontId="24" fillId="8" borderId="13" xfId="0" applyNumberFormat="1" applyFont="1" applyFill="1" applyBorder="1" applyAlignment="1">
      <alignment horizontal="center" vertical="center" wrapText="1"/>
    </xf>
    <xf numFmtId="0" fontId="24" fillId="4" borderId="13" xfId="0" applyFont="1" applyFill="1" applyBorder="1" applyAlignment="1">
      <alignment vertical="center" wrapText="1"/>
    </xf>
    <xf numFmtId="192" fontId="31" fillId="4" borderId="13" xfId="95" applyNumberFormat="1" applyFont="1" applyFill="1" applyBorder="1" applyAlignment="1">
      <alignment vertical="center"/>
      <protection/>
    </xf>
    <xf numFmtId="0" fontId="24" fillId="8" borderId="13" xfId="0" applyFont="1" applyFill="1" applyBorder="1" applyAlignment="1">
      <alignment vertical="center" wrapText="1"/>
    </xf>
    <xf numFmtId="192" fontId="31" fillId="8" borderId="13" xfId="95" applyNumberFormat="1" applyFont="1" applyFill="1" applyBorder="1" applyAlignment="1">
      <alignment vertical="center"/>
      <protection/>
    </xf>
    <xf numFmtId="0" fontId="24" fillId="3" borderId="0" xfId="0" applyFont="1" applyFill="1" applyAlignment="1">
      <alignment vertical="center"/>
    </xf>
    <xf numFmtId="192" fontId="0" fillId="0" borderId="13" xfId="95" applyNumberFormat="1" applyFont="1" applyFill="1" applyBorder="1" applyAlignment="1">
      <alignment vertical="center" wrapText="1"/>
      <protection/>
    </xf>
    <xf numFmtId="192" fontId="0" fillId="0" borderId="13" xfId="95" applyNumberFormat="1" applyFont="1" applyFill="1" applyBorder="1" applyAlignment="1">
      <alignment vertical="center"/>
      <protection/>
    </xf>
    <xf numFmtId="4" fontId="0" fillId="0" borderId="13" xfId="95" applyNumberFormat="1" applyFont="1" applyFill="1" applyBorder="1" applyAlignment="1">
      <alignment vertical="center"/>
      <protection/>
    </xf>
    <xf numFmtId="0" fontId="0" fillId="3" borderId="0" xfId="0" applyFont="1" applyFill="1" applyAlignment="1">
      <alignment vertical="center"/>
    </xf>
    <xf numFmtId="194" fontId="0" fillId="0" borderId="0" xfId="0" applyNumberFormat="1" applyFont="1" applyFill="1" applyAlignment="1">
      <alignment vertical="center"/>
    </xf>
    <xf numFmtId="0" fontId="0" fillId="0" borderId="0" xfId="0" applyFont="1" applyFill="1" applyAlignment="1">
      <alignment vertical="center"/>
    </xf>
    <xf numFmtId="192" fontId="36" fillId="0" borderId="13" xfId="95" applyNumberFormat="1" applyFont="1" applyFill="1" applyBorder="1" applyAlignment="1">
      <alignment vertical="center"/>
      <protection/>
    </xf>
    <xf numFmtId="0" fontId="0" fillId="0" borderId="13" xfId="0" applyFont="1" applyBorder="1" applyAlignment="1" quotePrefix="1">
      <alignment horizontal="center" vertical="center" wrapText="1"/>
    </xf>
    <xf numFmtId="2" fontId="0" fillId="0" borderId="13" xfId="0" applyNumberFormat="1" applyFont="1" applyBorder="1" applyAlignment="1" quotePrefix="1">
      <alignment horizontal="center" vertical="center" wrapText="1"/>
    </xf>
    <xf numFmtId="2" fontId="0" fillId="0" borderId="13" xfId="0" applyNumberFormat="1" applyFont="1" applyBorder="1" applyAlignment="1" quotePrefix="1">
      <alignment vertical="center" wrapText="1"/>
    </xf>
    <xf numFmtId="192" fontId="0" fillId="0" borderId="13" xfId="95" applyNumberFormat="1" applyFont="1" applyBorder="1" applyAlignment="1">
      <alignment vertical="center" wrapText="1"/>
      <protection/>
    </xf>
    <xf numFmtId="192" fontId="44" fillId="0" borderId="13" xfId="95" applyNumberFormat="1" applyFont="1" applyFill="1" applyBorder="1" applyAlignment="1">
      <alignment vertical="center"/>
      <protection/>
    </xf>
    <xf numFmtId="192" fontId="36" fillId="0" borderId="13" xfId="95" applyNumberFormat="1" applyFont="1" applyBorder="1" applyAlignment="1">
      <alignment vertical="center"/>
      <protection/>
    </xf>
    <xf numFmtId="2" fontId="36" fillId="0" borderId="13" xfId="95" applyNumberFormat="1" applyFont="1" applyBorder="1" applyAlignment="1">
      <alignment vertical="center" wrapText="1"/>
      <protection/>
    </xf>
    <xf numFmtId="4" fontId="36" fillId="0" borderId="13" xfId="95" applyNumberFormat="1" applyFont="1" applyBorder="1" applyAlignment="1">
      <alignment vertical="center"/>
      <protection/>
    </xf>
    <xf numFmtId="0" fontId="36" fillId="0" borderId="13" xfId="0" applyFont="1" applyFill="1" applyBorder="1" applyAlignment="1" quotePrefix="1">
      <alignment horizontal="center" vertical="center" wrapText="1"/>
    </xf>
    <xf numFmtId="2" fontId="36" fillId="0" borderId="13" xfId="0" applyNumberFormat="1" applyFont="1" applyBorder="1" applyAlignment="1" quotePrefix="1">
      <alignment horizontal="left" vertical="center" wrapText="1"/>
    </xf>
    <xf numFmtId="0" fontId="36" fillId="0" borderId="13" xfId="0" applyFont="1" applyBorder="1" applyAlignment="1">
      <alignment vertical="center" wrapText="1"/>
    </xf>
    <xf numFmtId="192" fontId="36" fillId="0" borderId="13" xfId="95" applyNumberFormat="1" applyFont="1" applyBorder="1" applyAlignment="1">
      <alignment vertical="center" wrapText="1"/>
      <protection/>
    </xf>
    <xf numFmtId="192" fontId="36" fillId="13" borderId="13" xfId="95" applyNumberFormat="1" applyFont="1" applyFill="1" applyBorder="1" applyAlignment="1">
      <alignment vertical="center"/>
      <protection/>
    </xf>
    <xf numFmtId="2" fontId="36" fillId="0" borderId="13" xfId="0" applyNumberFormat="1" applyFont="1" applyBorder="1" applyAlignment="1">
      <alignment vertical="center" wrapText="1"/>
    </xf>
    <xf numFmtId="0" fontId="40" fillId="0" borderId="13" xfId="0" applyFont="1" applyBorder="1" applyAlignment="1" quotePrefix="1">
      <alignment horizontal="center" vertical="center" wrapText="1"/>
    </xf>
    <xf numFmtId="2" fontId="40" fillId="0" borderId="13" xfId="0" applyNumberFormat="1" applyFont="1" applyBorder="1" applyAlignment="1" quotePrefix="1">
      <alignment horizontal="center" vertical="center" wrapText="1"/>
    </xf>
    <xf numFmtId="2" fontId="40" fillId="0" borderId="13" xfId="0" applyNumberFormat="1" applyFont="1" applyBorder="1" applyAlignment="1">
      <alignment horizontal="left" vertical="center" wrapText="1"/>
    </xf>
    <xf numFmtId="192" fontId="40" fillId="0" borderId="13" xfId="95" applyNumberFormat="1" applyFont="1" applyBorder="1" applyAlignment="1">
      <alignment vertical="center"/>
      <protection/>
    </xf>
    <xf numFmtId="0" fontId="51" fillId="4" borderId="13" xfId="0" applyFont="1" applyFill="1" applyBorder="1" applyAlignment="1" quotePrefix="1">
      <alignment horizontal="center" vertical="center" wrapText="1"/>
    </xf>
    <xf numFmtId="2" fontId="51" fillId="4" borderId="13" xfId="0" applyNumberFormat="1" applyFont="1" applyFill="1" applyBorder="1" applyAlignment="1" quotePrefix="1">
      <alignment horizontal="center" vertical="center" wrapText="1"/>
    </xf>
    <xf numFmtId="2" fontId="45" fillId="4" borderId="13" xfId="0" applyNumberFormat="1" applyFont="1" applyFill="1" applyBorder="1" applyAlignment="1" quotePrefix="1">
      <alignment vertical="center" wrapText="1"/>
    </xf>
    <xf numFmtId="0" fontId="51" fillId="8" borderId="13" xfId="0" applyFont="1" applyFill="1" applyBorder="1" applyAlignment="1" quotePrefix="1">
      <alignment horizontal="center" vertical="center" wrapText="1"/>
    </xf>
    <xf numFmtId="2" fontId="51" fillId="8" borderId="13" xfId="0" applyNumberFormat="1" applyFont="1" applyFill="1" applyBorder="1" applyAlignment="1" quotePrefix="1">
      <alignment horizontal="center" vertical="center" wrapText="1"/>
    </xf>
    <xf numFmtId="2" fontId="45" fillId="8" borderId="13" xfId="0" applyNumberFormat="1" applyFont="1" applyFill="1" applyBorder="1" applyAlignment="1" quotePrefix="1">
      <alignment vertical="center" wrapText="1"/>
    </xf>
    <xf numFmtId="2" fontId="31" fillId="0" borderId="13" xfId="0" applyNumberFormat="1" applyFont="1" applyBorder="1" applyAlignment="1">
      <alignment vertical="center" wrapText="1"/>
    </xf>
    <xf numFmtId="2" fontId="31" fillId="0" borderId="13" xfId="0" applyNumberFormat="1" applyFont="1" applyBorder="1" applyAlignment="1" quotePrefix="1">
      <alignment vertical="center" wrapText="1"/>
    </xf>
    <xf numFmtId="2" fontId="24" fillId="0" borderId="13" xfId="0" applyNumberFormat="1" applyFont="1" applyBorder="1" applyAlignment="1" quotePrefix="1">
      <alignment vertical="center" wrapText="1"/>
    </xf>
    <xf numFmtId="2" fontId="24" fillId="0" borderId="13" xfId="0" applyNumberFormat="1" applyFont="1" applyBorder="1" applyAlignment="1">
      <alignment horizontal="center" vertical="center" wrapText="1"/>
    </xf>
    <xf numFmtId="192" fontId="51" fillId="4" borderId="13" xfId="95" applyNumberFormat="1" applyFont="1" applyFill="1" applyBorder="1" applyAlignment="1">
      <alignment vertical="center" wrapText="1"/>
      <protection/>
    </xf>
    <xf numFmtId="192" fontId="51" fillId="4" borderId="13" xfId="95" applyNumberFormat="1" applyFont="1" applyFill="1" applyBorder="1" applyAlignment="1">
      <alignment vertical="center"/>
      <protection/>
    </xf>
    <xf numFmtId="4" fontId="45" fillId="4" borderId="13" xfId="95" applyNumberFormat="1" applyFont="1" applyFill="1" applyBorder="1" applyAlignment="1">
      <alignment vertical="center"/>
      <protection/>
    </xf>
    <xf numFmtId="194" fontId="45" fillId="4" borderId="0" xfId="0" applyNumberFormat="1" applyFont="1" applyFill="1" applyAlignment="1">
      <alignment vertical="center"/>
    </xf>
    <xf numFmtId="0" fontId="45" fillId="4" borderId="0" xfId="0" applyFont="1" applyFill="1" applyAlignment="1">
      <alignment vertical="center"/>
    </xf>
    <xf numFmtId="192" fontId="51" fillId="8" borderId="13" xfId="95" applyNumberFormat="1" applyFont="1" applyFill="1" applyBorder="1" applyAlignment="1">
      <alignment vertical="center" wrapText="1"/>
      <protection/>
    </xf>
    <xf numFmtId="192" fontId="51" fillId="8" borderId="13" xfId="95" applyNumberFormat="1" applyFont="1" applyFill="1" applyBorder="1" applyAlignment="1">
      <alignment vertical="center"/>
      <protection/>
    </xf>
    <xf numFmtId="4" fontId="45" fillId="8" borderId="13" xfId="95" applyNumberFormat="1" applyFont="1" applyFill="1" applyBorder="1" applyAlignment="1">
      <alignment vertical="center"/>
      <protection/>
    </xf>
    <xf numFmtId="194" fontId="45" fillId="8" borderId="0" xfId="0" applyNumberFormat="1" applyFont="1" applyFill="1" applyAlignment="1">
      <alignment vertical="center"/>
    </xf>
    <xf numFmtId="0" fontId="45" fillId="8" borderId="0" xfId="0" applyFont="1" applyFill="1" applyAlignment="1">
      <alignment vertical="center"/>
    </xf>
    <xf numFmtId="192" fontId="51" fillId="0" borderId="13" xfId="95" applyNumberFormat="1" applyFont="1" applyFill="1" applyBorder="1" applyAlignment="1">
      <alignment vertical="center"/>
      <protection/>
    </xf>
    <xf numFmtId="194" fontId="45" fillId="0" borderId="0" xfId="0" applyNumberFormat="1" applyFont="1" applyFill="1" applyAlignment="1">
      <alignment vertical="center"/>
    </xf>
    <xf numFmtId="0" fontId="45" fillId="0" borderId="0" xfId="0" applyFont="1" applyFill="1" applyAlignment="1">
      <alignment vertical="center"/>
    </xf>
    <xf numFmtId="2" fontId="45" fillId="8" borderId="13" xfId="0" applyNumberFormat="1" applyFont="1" applyFill="1" applyBorder="1" applyAlignment="1">
      <alignment vertical="center" wrapText="1"/>
    </xf>
    <xf numFmtId="194" fontId="36" fillId="8" borderId="0" xfId="0" applyNumberFormat="1" applyFont="1" applyFill="1" applyAlignment="1">
      <alignment vertical="center"/>
    </xf>
    <xf numFmtId="0" fontId="24" fillId="8" borderId="13" xfId="0" applyFont="1" applyFill="1" applyBorder="1" applyAlignment="1" quotePrefix="1">
      <alignment horizontal="center" vertical="center" wrapText="1"/>
    </xf>
    <xf numFmtId="0" fontId="24" fillId="8" borderId="13" xfId="0" applyFont="1" applyFill="1" applyBorder="1" applyAlignment="1">
      <alignment horizontal="center" vertical="center" wrapText="1"/>
    </xf>
    <xf numFmtId="2" fontId="24" fillId="8" borderId="13" xfId="0" applyNumberFormat="1" applyFont="1" applyFill="1" applyBorder="1" applyAlignment="1">
      <alignment horizontal="center" vertical="center" wrapText="1"/>
    </xf>
    <xf numFmtId="2" fontId="24" fillId="8" borderId="13" xfId="0" applyNumberFormat="1" applyFont="1" applyFill="1" applyBorder="1" applyAlignment="1">
      <alignment vertical="center" wrapText="1"/>
    </xf>
    <xf numFmtId="192" fontId="0" fillId="8" borderId="13" xfId="95" applyNumberFormat="1" applyFont="1" applyFill="1" applyBorder="1" applyAlignment="1">
      <alignment vertical="center" wrapText="1"/>
      <protection/>
    </xf>
    <xf numFmtId="0" fontId="45" fillId="0" borderId="13" xfId="0" applyFont="1" applyFill="1" applyBorder="1" applyAlignment="1" quotePrefix="1">
      <alignment horizontal="center" vertical="center" wrapText="1"/>
    </xf>
    <xf numFmtId="0" fontId="45" fillId="0" borderId="13" xfId="0" applyFont="1" applyFill="1" applyBorder="1" applyAlignment="1">
      <alignment horizontal="center" vertical="center" wrapText="1"/>
    </xf>
    <xf numFmtId="2" fontId="45" fillId="0" borderId="13" xfId="0" applyNumberFormat="1" applyFont="1" applyFill="1" applyBorder="1" applyAlignment="1">
      <alignment horizontal="center" vertical="center" wrapText="1"/>
    </xf>
    <xf numFmtId="2" fontId="45" fillId="0" borderId="13" xfId="0" applyNumberFormat="1" applyFont="1" applyFill="1" applyBorder="1" applyAlignment="1">
      <alignment vertical="center" wrapText="1"/>
    </xf>
    <xf numFmtId="0" fontId="0" fillId="0" borderId="0" xfId="0" applyAlignment="1">
      <alignment vertical="center"/>
    </xf>
    <xf numFmtId="49" fontId="0" fillId="0" borderId="13" xfId="0" applyNumberFormat="1" applyFont="1" applyBorder="1" applyAlignment="1">
      <alignment horizontal="center" vertical="center" wrapText="1"/>
    </xf>
    <xf numFmtId="2" fontId="0" fillId="0" borderId="13" xfId="0" applyNumberFormat="1" applyFont="1" applyBorder="1" applyAlignment="1">
      <alignment horizontal="left" vertical="center" wrapText="1"/>
    </xf>
    <xf numFmtId="192" fontId="0" fillId="0" borderId="13" xfId="95" applyNumberFormat="1" applyFont="1" applyBorder="1" applyAlignment="1">
      <alignment vertical="center"/>
      <protection/>
    </xf>
    <xf numFmtId="4" fontId="0" fillId="0" borderId="13" xfId="95" applyNumberFormat="1" applyFont="1" applyBorder="1" applyAlignment="1">
      <alignment vertical="center"/>
      <protection/>
    </xf>
    <xf numFmtId="49" fontId="0" fillId="0" borderId="13" xfId="0" applyNumberFormat="1" applyFont="1" applyBorder="1" applyAlignment="1" quotePrefix="1">
      <alignment horizontal="center" vertical="center" wrapText="1"/>
    </xf>
    <xf numFmtId="2" fontId="24" fillId="13" borderId="13" xfId="95" applyNumberFormat="1" applyFont="1" applyFill="1" applyBorder="1" applyAlignment="1">
      <alignment vertical="center" wrapText="1"/>
      <protection/>
    </xf>
    <xf numFmtId="2" fontId="24" fillId="13" borderId="13" xfId="0" applyNumberFormat="1" applyFont="1" applyFill="1" applyBorder="1" applyAlignment="1">
      <alignment horizontal="center" vertical="center" wrapText="1"/>
    </xf>
    <xf numFmtId="2" fontId="24" fillId="13" borderId="13" xfId="0" applyNumberFormat="1" applyFont="1" applyFill="1" applyBorder="1" applyAlignment="1" quotePrefix="1">
      <alignment vertical="center" wrapText="1"/>
    </xf>
    <xf numFmtId="49" fontId="24" fillId="0" borderId="13" xfId="0" applyNumberFormat="1" applyFont="1" applyFill="1" applyBorder="1" applyAlignment="1">
      <alignment horizontal="center" vertical="center" wrapText="1"/>
    </xf>
    <xf numFmtId="0" fontId="24" fillId="4" borderId="13" xfId="0" applyFont="1" applyFill="1" applyBorder="1" applyAlignment="1" quotePrefix="1">
      <alignment horizontal="center" vertical="center" wrapText="1"/>
    </xf>
    <xf numFmtId="0" fontId="24" fillId="4" borderId="13" xfId="0" applyFont="1" applyFill="1" applyBorder="1" applyAlignment="1">
      <alignment horizontal="center" vertical="center" wrapText="1"/>
    </xf>
    <xf numFmtId="2" fontId="24" fillId="4" borderId="13" xfId="0" applyNumberFormat="1" applyFont="1" applyFill="1" applyBorder="1" applyAlignment="1">
      <alignment horizontal="center" vertical="center" wrapText="1"/>
    </xf>
    <xf numFmtId="2" fontId="24" fillId="4" borderId="13" xfId="0" applyNumberFormat="1" applyFont="1" applyFill="1" applyBorder="1" applyAlignment="1" quotePrefix="1">
      <alignment vertical="center" wrapText="1"/>
    </xf>
    <xf numFmtId="2" fontId="31" fillId="4" borderId="13" xfId="95" applyNumberFormat="1" applyFont="1" applyFill="1" applyBorder="1" applyAlignment="1">
      <alignment horizontal="left" vertical="center" wrapText="1"/>
      <protection/>
    </xf>
    <xf numFmtId="2" fontId="31" fillId="8" borderId="13" xfId="95" applyNumberFormat="1" applyFont="1" applyFill="1" applyBorder="1" applyAlignment="1">
      <alignment horizontal="left" vertical="center" wrapText="1"/>
      <protection/>
    </xf>
    <xf numFmtId="192" fontId="38" fillId="8" borderId="13" xfId="95" applyNumberFormat="1" applyFont="1" applyFill="1" applyBorder="1" applyAlignment="1">
      <alignment vertical="center"/>
      <protection/>
    </xf>
    <xf numFmtId="4" fontId="36" fillId="8" borderId="0" xfId="0" applyNumberFormat="1" applyFont="1" applyFill="1" applyAlignment="1">
      <alignment vertical="center"/>
    </xf>
    <xf numFmtId="192" fontId="38" fillId="4" borderId="13" xfId="95" applyNumberFormat="1" applyFont="1" applyFill="1" applyBorder="1" applyAlignment="1">
      <alignment vertical="center"/>
      <protection/>
    </xf>
    <xf numFmtId="2" fontId="51" fillId="4" borderId="13" xfId="95" applyNumberFormat="1" applyFont="1" applyFill="1" applyBorder="1" applyAlignment="1">
      <alignment vertical="center" wrapText="1"/>
      <protection/>
    </xf>
    <xf numFmtId="2" fontId="51" fillId="8" borderId="13" xfId="95" applyNumberFormat="1" applyFont="1" applyFill="1" applyBorder="1" applyAlignment="1">
      <alignment vertical="center" wrapText="1"/>
      <protection/>
    </xf>
    <xf numFmtId="2" fontId="45" fillId="4" borderId="13" xfId="95" applyNumberFormat="1" applyFont="1" applyFill="1" applyBorder="1" applyAlignment="1">
      <alignment vertical="center" wrapText="1"/>
      <protection/>
    </xf>
    <xf numFmtId="2" fontId="45" fillId="8" borderId="13" xfId="95" applyNumberFormat="1" applyFont="1" applyFill="1" applyBorder="1" applyAlignment="1">
      <alignment vertical="center" wrapText="1"/>
      <protection/>
    </xf>
    <xf numFmtId="2" fontId="24" fillId="0" borderId="13" xfId="0" applyNumberFormat="1" applyFont="1" applyFill="1" applyBorder="1" applyAlignment="1" quotePrefix="1">
      <alignment vertical="center" wrapText="1"/>
    </xf>
    <xf numFmtId="2" fontId="24" fillId="4" borderId="13" xfId="0" applyNumberFormat="1" applyFont="1" applyFill="1" applyBorder="1" applyAlignment="1">
      <alignment vertical="center" wrapText="1"/>
    </xf>
    <xf numFmtId="2" fontId="45" fillId="4" borderId="13" xfId="0" applyNumberFormat="1" applyFont="1" applyFill="1" applyBorder="1" applyAlignment="1">
      <alignment vertical="center" wrapText="1"/>
    </xf>
    <xf numFmtId="192" fontId="45" fillId="4" borderId="13" xfId="95" applyNumberFormat="1" applyFont="1" applyFill="1" applyBorder="1" applyAlignment="1">
      <alignment vertical="center"/>
      <protection/>
    </xf>
    <xf numFmtId="192" fontId="45" fillId="8" borderId="13" xfId="95" applyNumberFormat="1" applyFont="1" applyFill="1" applyBorder="1" applyAlignment="1">
      <alignment vertical="center"/>
      <protection/>
    </xf>
    <xf numFmtId="2" fontId="0" fillId="0" borderId="13" xfId="95" applyNumberFormat="1" applyFont="1" applyBorder="1" applyAlignment="1">
      <alignment vertical="center" wrapText="1"/>
      <protection/>
    </xf>
    <xf numFmtId="0" fontId="0" fillId="4" borderId="0" xfId="0" applyFont="1" applyFill="1" applyAlignment="1">
      <alignment vertical="center"/>
    </xf>
    <xf numFmtId="0" fontId="34" fillId="13" borderId="13" xfId="0" applyFont="1" applyFill="1" applyBorder="1" applyAlignment="1">
      <alignment horizontal="center" vertical="center" wrapText="1"/>
    </xf>
    <xf numFmtId="49" fontId="34" fillId="13" borderId="13" xfId="0" applyNumberFormat="1" applyFont="1" applyFill="1" applyBorder="1" applyAlignment="1">
      <alignment horizontal="center" vertical="center" wrapText="1"/>
    </xf>
    <xf numFmtId="0" fontId="34" fillId="13" borderId="13" xfId="0" applyFont="1" applyFill="1" applyBorder="1" applyAlignment="1">
      <alignment horizontal="left" vertical="center" wrapText="1"/>
    </xf>
    <xf numFmtId="2" fontId="34" fillId="13" borderId="13" xfId="0" applyNumberFormat="1" applyFont="1" applyFill="1" applyBorder="1" applyAlignment="1">
      <alignment vertical="center" wrapText="1"/>
    </xf>
    <xf numFmtId="192" fontId="34" fillId="13" borderId="13" xfId="0" applyNumberFormat="1" applyFont="1" applyFill="1" applyBorder="1" applyAlignment="1">
      <alignment vertical="center"/>
    </xf>
    <xf numFmtId="4" fontId="34" fillId="13" borderId="13" xfId="0" applyNumberFormat="1" applyFont="1" applyFill="1" applyBorder="1" applyAlignment="1">
      <alignment vertical="center"/>
    </xf>
    <xf numFmtId="4" fontId="24" fillId="4" borderId="0" xfId="0" applyNumberFormat="1" applyFont="1" applyFill="1" applyAlignment="1">
      <alignment vertical="center"/>
    </xf>
    <xf numFmtId="0" fontId="25" fillId="0" borderId="0" xfId="0" applyNumberFormat="1" applyFont="1" applyFill="1" applyAlignment="1" applyProtection="1">
      <alignment vertical="center" wrapText="1"/>
      <protection/>
    </xf>
    <xf numFmtId="0" fontId="25" fillId="0" borderId="0" xfId="0" applyNumberFormat="1" applyFont="1" applyFill="1" applyAlignment="1" applyProtection="1">
      <alignment horizontal="left" vertical="center" wrapText="1"/>
      <protection/>
    </xf>
    <xf numFmtId="0" fontId="33"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3" fontId="32" fillId="0" borderId="0" xfId="0" applyNumberFormat="1" applyFont="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12"/>
  <sheetViews>
    <sheetView tabSelected="1" view="pageBreakPreview" zoomScale="75" zoomScaleSheetLayoutView="75" zoomScalePageLayoutView="0" workbookViewId="0" topLeftCell="A168">
      <selection activeCell="E190" sqref="E190"/>
    </sheetView>
  </sheetViews>
  <sheetFormatPr defaultColWidth="9.16015625" defaultRowHeight="12.75"/>
  <cols>
    <col min="1" max="1" width="14.33203125" style="3" customWidth="1"/>
    <col min="2" max="2" width="8.5" style="3" customWidth="1"/>
    <col min="3" max="3" width="11.16015625" style="3" customWidth="1"/>
    <col min="4" max="4" width="45.33203125" style="78" customWidth="1"/>
    <col min="5" max="5" width="48.16015625" style="1" customWidth="1"/>
    <col min="6" max="6" width="16.16015625" style="3" customWidth="1"/>
    <col min="7" max="7" width="17.33203125" style="3" bestFit="1" customWidth="1"/>
    <col min="8" max="8" width="19.16015625" style="3" customWidth="1"/>
    <col min="9" max="9" width="19.5" style="3" customWidth="1"/>
    <col min="10" max="10" width="4.16015625" style="4" bestFit="1" customWidth="1"/>
    <col min="11" max="11" width="15.5" style="4" customWidth="1"/>
    <col min="12" max="12" width="16.33203125" style="4" bestFit="1" customWidth="1"/>
    <col min="13" max="13" width="10" style="4" bestFit="1" customWidth="1"/>
    <col min="14" max="15" width="9.16015625" style="4" customWidth="1"/>
    <col min="16" max="16" width="17" style="4" bestFit="1" customWidth="1"/>
    <col min="17" max="16384" width="9.16015625" style="4" customWidth="1"/>
  </cols>
  <sheetData>
    <row r="1" spans="1:9" ht="105" customHeight="1">
      <c r="A1" s="29"/>
      <c r="B1" s="29"/>
      <c r="C1" s="29"/>
      <c r="D1" s="71"/>
      <c r="F1" s="251"/>
      <c r="G1" s="251"/>
      <c r="H1" s="252" t="s">
        <v>277</v>
      </c>
      <c r="I1" s="252"/>
    </row>
    <row r="2" spans="1:14" s="13" customFormat="1" ht="99" customHeight="1">
      <c r="A2" s="253" t="s">
        <v>16</v>
      </c>
      <c r="B2" s="253"/>
      <c r="C2" s="253"/>
      <c r="D2" s="253"/>
      <c r="E2" s="253"/>
      <c r="F2" s="253"/>
      <c r="G2" s="253"/>
      <c r="H2" s="253"/>
      <c r="I2" s="253"/>
      <c r="N2" s="214"/>
    </row>
    <row r="3" spans="1:14" s="13" customFormat="1" ht="18.75">
      <c r="A3" s="254"/>
      <c r="B3" s="254"/>
      <c r="C3" s="254"/>
      <c r="D3" s="254"/>
      <c r="E3" s="254"/>
      <c r="F3" s="254"/>
      <c r="G3" s="254"/>
      <c r="H3" s="28"/>
      <c r="I3" s="28"/>
      <c r="N3" s="214"/>
    </row>
    <row r="4" spans="1:14" ht="20.25" customHeight="1">
      <c r="A4" s="22"/>
      <c r="B4" s="8"/>
      <c r="C4" s="8"/>
      <c r="D4" s="72"/>
      <c r="E4" s="14"/>
      <c r="F4" s="9"/>
      <c r="G4" s="23"/>
      <c r="H4" s="9"/>
      <c r="I4" s="2" t="s">
        <v>29</v>
      </c>
      <c r="N4" s="214"/>
    </row>
    <row r="5" spans="1:14" ht="134.25" customHeight="1">
      <c r="A5" s="24" t="s">
        <v>60</v>
      </c>
      <c r="B5" s="24" t="s">
        <v>61</v>
      </c>
      <c r="C5" s="24" t="s">
        <v>62</v>
      </c>
      <c r="D5" s="73" t="s">
        <v>27</v>
      </c>
      <c r="E5" s="25" t="s">
        <v>26</v>
      </c>
      <c r="F5" s="25" t="s">
        <v>21</v>
      </c>
      <c r="G5" s="25" t="s">
        <v>22</v>
      </c>
      <c r="H5" s="25" t="s">
        <v>23</v>
      </c>
      <c r="I5" s="25" t="s">
        <v>24</v>
      </c>
      <c r="N5" s="214"/>
    </row>
    <row r="6" spans="1:9" ht="132" customHeight="1" hidden="1">
      <c r="A6" s="26" t="s">
        <v>19</v>
      </c>
      <c r="B6" s="26"/>
      <c r="C6" s="26"/>
      <c r="D6" s="74" t="s">
        <v>177</v>
      </c>
      <c r="E6" s="15"/>
      <c r="F6" s="16"/>
      <c r="G6" s="16"/>
      <c r="H6" s="16"/>
      <c r="I6" s="57">
        <f>I7</f>
        <v>0</v>
      </c>
    </row>
    <row r="7" spans="1:9" s="10" customFormat="1" ht="114.75" customHeight="1" hidden="1">
      <c r="A7" s="149" t="s">
        <v>17</v>
      </c>
      <c r="B7" s="149"/>
      <c r="C7" s="149"/>
      <c r="D7" s="148" t="s">
        <v>51</v>
      </c>
      <c r="E7" s="114"/>
      <c r="F7" s="115"/>
      <c r="G7" s="115"/>
      <c r="H7" s="115"/>
      <c r="I7" s="140">
        <f>I8+I9</f>
        <v>0</v>
      </c>
    </row>
    <row r="8" spans="1:13" ht="114" customHeight="1" hidden="1">
      <c r="A8" s="5">
        <v>110150</v>
      </c>
      <c r="B8" s="5">
        <v>150</v>
      </c>
      <c r="C8" s="6" t="s">
        <v>18</v>
      </c>
      <c r="D8" s="142" t="s">
        <v>178</v>
      </c>
      <c r="E8" s="19" t="s">
        <v>28</v>
      </c>
      <c r="F8" s="18"/>
      <c r="G8" s="18"/>
      <c r="H8" s="18"/>
      <c r="I8" s="56">
        <v>0</v>
      </c>
      <c r="J8" s="81"/>
      <c r="K8" s="81"/>
      <c r="L8" s="81"/>
      <c r="M8" s="81"/>
    </row>
    <row r="9" spans="1:13" ht="33" customHeight="1" hidden="1">
      <c r="A9" s="141" t="s">
        <v>179</v>
      </c>
      <c r="B9" s="141" t="s">
        <v>180</v>
      </c>
      <c r="C9" s="143" t="s">
        <v>30</v>
      </c>
      <c r="D9" s="142" t="s">
        <v>181</v>
      </c>
      <c r="E9" s="19" t="s">
        <v>28</v>
      </c>
      <c r="F9" s="20"/>
      <c r="G9" s="20"/>
      <c r="H9" s="20"/>
      <c r="I9" s="62">
        <v>0</v>
      </c>
      <c r="J9" s="81"/>
      <c r="K9" s="81"/>
      <c r="L9" s="81"/>
      <c r="M9" s="81"/>
    </row>
    <row r="10" spans="1:13" s="194" customFormat="1" ht="44.25" customHeight="1">
      <c r="A10" s="102" t="s">
        <v>122</v>
      </c>
      <c r="B10" s="180"/>
      <c r="C10" s="181"/>
      <c r="D10" s="182" t="s">
        <v>121</v>
      </c>
      <c r="E10" s="190"/>
      <c r="F10" s="191"/>
      <c r="G10" s="191"/>
      <c r="H10" s="191"/>
      <c r="I10" s="192">
        <f>I11</f>
        <v>27210693</v>
      </c>
      <c r="J10" s="193"/>
      <c r="K10" s="193"/>
      <c r="L10" s="193"/>
      <c r="M10" s="193"/>
    </row>
    <row r="11" spans="1:13" s="199" customFormat="1" ht="45.75" customHeight="1">
      <c r="A11" s="105" t="s">
        <v>123</v>
      </c>
      <c r="B11" s="183"/>
      <c r="C11" s="184"/>
      <c r="D11" s="185" t="s">
        <v>33</v>
      </c>
      <c r="E11" s="195"/>
      <c r="F11" s="196"/>
      <c r="G11" s="196"/>
      <c r="H11" s="196"/>
      <c r="I11" s="197">
        <f>I12+I13+I15+I17+I18+I19+I20+I21+I23+I28+I32</f>
        <v>27210693</v>
      </c>
      <c r="J11" s="198"/>
      <c r="K11" s="198"/>
      <c r="L11" s="198"/>
      <c r="M11" s="198"/>
    </row>
    <row r="12" spans="1:13" s="202" customFormat="1" ht="39" customHeight="1">
      <c r="A12" s="5" t="s">
        <v>182</v>
      </c>
      <c r="B12" s="5" t="s">
        <v>183</v>
      </c>
      <c r="C12" s="6" t="s">
        <v>34</v>
      </c>
      <c r="D12" s="188" t="s">
        <v>184</v>
      </c>
      <c r="E12" s="19" t="s">
        <v>28</v>
      </c>
      <c r="F12" s="200"/>
      <c r="G12" s="200"/>
      <c r="H12" s="200"/>
      <c r="I12" s="62">
        <v>2540000</v>
      </c>
      <c r="J12" s="201"/>
      <c r="K12" s="201"/>
      <c r="L12" s="201"/>
      <c r="M12" s="201"/>
    </row>
    <row r="13" spans="1:13" s="202" customFormat="1" ht="90">
      <c r="A13" s="5" t="s">
        <v>185</v>
      </c>
      <c r="B13" s="5" t="s">
        <v>72</v>
      </c>
      <c r="C13" s="6" t="s">
        <v>35</v>
      </c>
      <c r="D13" s="188" t="s">
        <v>186</v>
      </c>
      <c r="E13" s="19" t="s">
        <v>28</v>
      </c>
      <c r="F13" s="200"/>
      <c r="G13" s="200"/>
      <c r="H13" s="200"/>
      <c r="I13" s="62">
        <v>1800000</v>
      </c>
      <c r="J13" s="201"/>
      <c r="K13" s="201"/>
      <c r="L13" s="201"/>
      <c r="M13" s="201"/>
    </row>
    <row r="14" spans="1:13" s="202" customFormat="1" ht="59.25" customHeight="1" hidden="1">
      <c r="A14" s="123"/>
      <c r="B14" s="123"/>
      <c r="C14" s="124"/>
      <c r="D14" s="186"/>
      <c r="E14" s="186" t="s">
        <v>187</v>
      </c>
      <c r="F14" s="200"/>
      <c r="G14" s="200"/>
      <c r="H14" s="200"/>
      <c r="I14" s="68">
        <v>0</v>
      </c>
      <c r="J14" s="201"/>
      <c r="K14" s="201"/>
      <c r="L14" s="201"/>
      <c r="M14" s="201"/>
    </row>
    <row r="15" spans="1:13" s="202" customFormat="1" ht="57" customHeight="1">
      <c r="A15" s="5" t="s">
        <v>188</v>
      </c>
      <c r="B15" s="5" t="s">
        <v>79</v>
      </c>
      <c r="C15" s="6" t="s">
        <v>80</v>
      </c>
      <c r="D15" s="188" t="s">
        <v>81</v>
      </c>
      <c r="E15" s="19" t="s">
        <v>28</v>
      </c>
      <c r="F15" s="200"/>
      <c r="G15" s="200"/>
      <c r="H15" s="200"/>
      <c r="I15" s="62">
        <v>160000</v>
      </c>
      <c r="J15" s="201"/>
      <c r="K15" s="201"/>
      <c r="L15" s="201"/>
      <c r="M15" s="201"/>
    </row>
    <row r="16" spans="1:13" ht="50.25" customHeight="1" hidden="1">
      <c r="A16" s="5"/>
      <c r="B16" s="5"/>
      <c r="C16" s="6"/>
      <c r="E16" s="187" t="s">
        <v>187</v>
      </c>
      <c r="F16" s="161"/>
      <c r="G16" s="161"/>
      <c r="H16" s="161"/>
      <c r="I16" s="68">
        <v>0</v>
      </c>
      <c r="J16" s="81"/>
      <c r="K16" s="81"/>
      <c r="L16" s="81"/>
      <c r="M16" s="81"/>
    </row>
    <row r="17" spans="1:13" ht="45">
      <c r="A17" s="5" t="s">
        <v>189</v>
      </c>
      <c r="B17" s="5" t="s">
        <v>39</v>
      </c>
      <c r="C17" s="6" t="s">
        <v>36</v>
      </c>
      <c r="D17" s="188" t="s">
        <v>77</v>
      </c>
      <c r="E17" s="19" t="s">
        <v>28</v>
      </c>
      <c r="F17" s="161"/>
      <c r="G17" s="161"/>
      <c r="H17" s="161"/>
      <c r="I17" s="62">
        <v>100000</v>
      </c>
      <c r="J17" s="81"/>
      <c r="K17" s="81"/>
      <c r="L17" s="81"/>
      <c r="M17" s="81"/>
    </row>
    <row r="18" spans="1:13" ht="60">
      <c r="A18" s="5" t="s">
        <v>190</v>
      </c>
      <c r="B18" s="5" t="s">
        <v>191</v>
      </c>
      <c r="C18" s="6" t="s">
        <v>36</v>
      </c>
      <c r="D18" s="188" t="s">
        <v>192</v>
      </c>
      <c r="E18" s="19" t="s">
        <v>28</v>
      </c>
      <c r="F18" s="161"/>
      <c r="G18" s="161"/>
      <c r="H18" s="161"/>
      <c r="I18" s="62">
        <v>650000</v>
      </c>
      <c r="J18" s="81"/>
      <c r="K18" s="81"/>
      <c r="L18" s="81"/>
      <c r="M18" s="81"/>
    </row>
    <row r="19" spans="1:13" ht="33" customHeight="1">
      <c r="A19" s="5" t="s">
        <v>194</v>
      </c>
      <c r="B19" s="5" t="s">
        <v>195</v>
      </c>
      <c r="C19" s="6" t="s">
        <v>193</v>
      </c>
      <c r="D19" s="188" t="s">
        <v>196</v>
      </c>
      <c r="E19" s="19" t="s">
        <v>28</v>
      </c>
      <c r="F19" s="161"/>
      <c r="G19" s="161"/>
      <c r="H19" s="161"/>
      <c r="I19" s="62">
        <v>2000000</v>
      </c>
      <c r="J19" s="81"/>
      <c r="K19" s="81"/>
      <c r="L19" s="81"/>
      <c r="M19" s="81"/>
    </row>
    <row r="20" spans="1:13" ht="30" customHeight="1">
      <c r="A20" s="5" t="s">
        <v>197</v>
      </c>
      <c r="B20" s="5" t="s">
        <v>198</v>
      </c>
      <c r="C20" s="6" t="s">
        <v>86</v>
      </c>
      <c r="D20" s="188" t="s">
        <v>199</v>
      </c>
      <c r="E20" s="19" t="s">
        <v>28</v>
      </c>
      <c r="F20" s="161"/>
      <c r="G20" s="161"/>
      <c r="H20" s="161"/>
      <c r="I20" s="62">
        <v>650000</v>
      </c>
      <c r="J20" s="81"/>
      <c r="K20" s="81"/>
      <c r="L20" s="81"/>
      <c r="M20" s="81"/>
    </row>
    <row r="21" spans="1:13" ht="30">
      <c r="A21" s="5" t="s">
        <v>200</v>
      </c>
      <c r="B21" s="5" t="s">
        <v>201</v>
      </c>
      <c r="C21" s="189"/>
      <c r="D21" s="188" t="s">
        <v>91</v>
      </c>
      <c r="E21" s="93"/>
      <c r="F21" s="91"/>
      <c r="G21" s="91"/>
      <c r="H21" s="91"/>
      <c r="I21" s="62">
        <f>I22</f>
        <v>1430000</v>
      </c>
      <c r="J21" s="81"/>
      <c r="K21" s="81"/>
      <c r="L21" s="81"/>
      <c r="M21" s="81"/>
    </row>
    <row r="22" spans="1:13" s="160" customFormat="1" ht="41.25" customHeight="1">
      <c r="A22" s="162" t="s">
        <v>202</v>
      </c>
      <c r="B22" s="162" t="s">
        <v>92</v>
      </c>
      <c r="C22" s="163" t="s">
        <v>93</v>
      </c>
      <c r="D22" s="164" t="s">
        <v>94</v>
      </c>
      <c r="E22" s="165" t="s">
        <v>28</v>
      </c>
      <c r="F22" s="166"/>
      <c r="G22" s="166"/>
      <c r="H22" s="166"/>
      <c r="I22" s="157">
        <v>1430000</v>
      </c>
      <c r="J22" s="159"/>
      <c r="K22" s="159"/>
      <c r="L22" s="159"/>
      <c r="M22" s="159"/>
    </row>
    <row r="23" spans="1:14" s="12" customFormat="1" ht="36" customHeight="1">
      <c r="A23" s="64" t="s">
        <v>164</v>
      </c>
      <c r="B23" s="27">
        <v>7321</v>
      </c>
      <c r="C23" s="61" t="s">
        <v>47</v>
      </c>
      <c r="D23" s="122" t="s">
        <v>165</v>
      </c>
      <c r="E23" s="17"/>
      <c r="F23" s="130"/>
      <c r="G23" s="130"/>
      <c r="H23" s="130"/>
      <c r="I23" s="66">
        <f>I25+I26+I27</f>
        <v>1400000</v>
      </c>
      <c r="J23" s="81"/>
      <c r="K23" s="81"/>
      <c r="L23" s="81"/>
      <c r="M23" s="81"/>
      <c r="N23" s="4"/>
    </row>
    <row r="24" spans="1:13" ht="12" customHeight="1">
      <c r="A24" s="5"/>
      <c r="B24" s="5"/>
      <c r="C24" s="6"/>
      <c r="D24" s="133" t="s">
        <v>59</v>
      </c>
      <c r="E24" s="19"/>
      <c r="F24" s="18"/>
      <c r="G24" s="18"/>
      <c r="H24" s="18"/>
      <c r="I24" s="56"/>
      <c r="J24" s="81"/>
      <c r="K24" s="81"/>
      <c r="L24" s="81"/>
      <c r="M24" s="81"/>
    </row>
    <row r="25" spans="1:13" ht="90">
      <c r="A25" s="123"/>
      <c r="B25" s="123"/>
      <c r="C25" s="124"/>
      <c r="D25" s="135"/>
      <c r="E25" s="19" t="s">
        <v>2</v>
      </c>
      <c r="F25" s="167"/>
      <c r="G25" s="167"/>
      <c r="H25" s="167"/>
      <c r="I25" s="63">
        <v>1000000</v>
      </c>
      <c r="J25" s="81"/>
      <c r="K25" s="81"/>
      <c r="L25" s="81"/>
      <c r="M25" s="81"/>
    </row>
    <row r="26" spans="1:14" s="40" customFormat="1" ht="45">
      <c r="A26" s="123"/>
      <c r="B26" s="123"/>
      <c r="C26" s="124"/>
      <c r="D26" s="135"/>
      <c r="E26" s="19" t="s">
        <v>3</v>
      </c>
      <c r="F26" s="167"/>
      <c r="G26" s="167"/>
      <c r="H26" s="167"/>
      <c r="I26" s="63">
        <v>200000</v>
      </c>
      <c r="J26" s="81"/>
      <c r="K26" s="81"/>
      <c r="L26" s="81"/>
      <c r="M26" s="81"/>
      <c r="N26" s="4"/>
    </row>
    <row r="27" spans="1:14" s="40" customFormat="1" ht="75">
      <c r="A27" s="123"/>
      <c r="B27" s="123"/>
      <c r="C27" s="124"/>
      <c r="D27" s="135"/>
      <c r="E27" s="19" t="s">
        <v>4</v>
      </c>
      <c r="F27" s="167"/>
      <c r="G27" s="167"/>
      <c r="H27" s="167"/>
      <c r="I27" s="56">
        <v>200000</v>
      </c>
      <c r="J27" s="81"/>
      <c r="K27" s="81"/>
      <c r="L27" s="81"/>
      <c r="M27" s="81"/>
      <c r="N27" s="4"/>
    </row>
    <row r="28" spans="1:14" s="12" customFormat="1" ht="23.25" customHeight="1">
      <c r="A28" s="64" t="s">
        <v>149</v>
      </c>
      <c r="B28" s="27">
        <v>7640</v>
      </c>
      <c r="C28" s="61" t="s">
        <v>150</v>
      </c>
      <c r="D28" s="122" t="s">
        <v>151</v>
      </c>
      <c r="E28" s="17"/>
      <c r="F28" s="65"/>
      <c r="G28" s="65"/>
      <c r="H28" s="65"/>
      <c r="I28" s="66">
        <f>I30</f>
        <v>13480693</v>
      </c>
      <c r="J28" s="81"/>
      <c r="K28" s="81"/>
      <c r="L28" s="81"/>
      <c r="M28" s="81"/>
      <c r="N28" s="4"/>
    </row>
    <row r="29" spans="1:13" ht="15">
      <c r="A29" s="123"/>
      <c r="B29" s="123"/>
      <c r="C29" s="124"/>
      <c r="D29" s="77" t="s">
        <v>59</v>
      </c>
      <c r="E29" s="168"/>
      <c r="F29" s="167"/>
      <c r="G29" s="167"/>
      <c r="H29" s="167"/>
      <c r="I29" s="169"/>
      <c r="J29" s="81"/>
      <c r="K29" s="81"/>
      <c r="L29" s="81"/>
      <c r="M29" s="81"/>
    </row>
    <row r="30" spans="1:13" ht="276" customHeight="1">
      <c r="A30" s="170"/>
      <c r="B30" s="123"/>
      <c r="C30" s="124"/>
      <c r="D30" s="171"/>
      <c r="E30" s="35" t="s">
        <v>158</v>
      </c>
      <c r="F30" s="18"/>
      <c r="G30" s="18"/>
      <c r="H30" s="18"/>
      <c r="I30" s="56">
        <v>13480693</v>
      </c>
      <c r="J30" s="81"/>
      <c r="K30" s="81"/>
      <c r="L30" s="81"/>
      <c r="M30" s="81"/>
    </row>
    <row r="31" spans="1:13" s="84" customFormat="1" ht="66.75" customHeight="1">
      <c r="A31" s="125"/>
      <c r="B31" s="125"/>
      <c r="C31" s="126"/>
      <c r="D31" s="127"/>
      <c r="E31" s="128" t="s">
        <v>152</v>
      </c>
      <c r="F31" s="116"/>
      <c r="G31" s="116"/>
      <c r="H31" s="116"/>
      <c r="I31" s="117">
        <v>11800000</v>
      </c>
      <c r="J31" s="83"/>
      <c r="K31" s="83"/>
      <c r="L31" s="83"/>
      <c r="M31" s="83"/>
    </row>
    <row r="32" spans="1:14" s="12" customFormat="1" ht="42.75" customHeight="1">
      <c r="A32" s="64" t="s">
        <v>117</v>
      </c>
      <c r="B32" s="27">
        <v>7670</v>
      </c>
      <c r="C32" s="61" t="s">
        <v>25</v>
      </c>
      <c r="D32" s="75" t="s">
        <v>52</v>
      </c>
      <c r="E32" s="17" t="s">
        <v>99</v>
      </c>
      <c r="F32" s="65"/>
      <c r="G32" s="65"/>
      <c r="H32" s="65"/>
      <c r="I32" s="66">
        <f>I34+I38</f>
        <v>3000000</v>
      </c>
      <c r="J32" s="81"/>
      <c r="K32" s="81"/>
      <c r="L32" s="81"/>
      <c r="M32" s="81"/>
      <c r="N32" s="4"/>
    </row>
    <row r="33" spans="1:13" ht="15">
      <c r="A33" s="123"/>
      <c r="B33" s="123"/>
      <c r="C33" s="124"/>
      <c r="D33" s="77" t="s">
        <v>59</v>
      </c>
      <c r="E33" s="168"/>
      <c r="F33" s="167"/>
      <c r="G33" s="167"/>
      <c r="H33" s="167"/>
      <c r="I33" s="169"/>
      <c r="J33" s="81"/>
      <c r="K33" s="81"/>
      <c r="L33" s="81"/>
      <c r="M33" s="81"/>
    </row>
    <row r="34" spans="1:13" ht="36" customHeight="1">
      <c r="A34" s="123"/>
      <c r="B34" s="123"/>
      <c r="C34" s="124"/>
      <c r="D34" s="171"/>
      <c r="E34" s="43" t="s">
        <v>118</v>
      </c>
      <c r="F34" s="42"/>
      <c r="G34" s="42"/>
      <c r="H34" s="42"/>
      <c r="I34" s="67">
        <f>I35+I36+I37</f>
        <v>1000000</v>
      </c>
      <c r="J34" s="81"/>
      <c r="K34" s="81"/>
      <c r="L34" s="81"/>
      <c r="M34" s="81"/>
    </row>
    <row r="35" spans="1:13" ht="90">
      <c r="A35" s="87"/>
      <c r="B35" s="87"/>
      <c r="C35" s="88"/>
      <c r="D35" s="89"/>
      <c r="E35" s="35" t="s">
        <v>119</v>
      </c>
      <c r="F35" s="18"/>
      <c r="G35" s="18"/>
      <c r="H35" s="18"/>
      <c r="I35" s="63">
        <v>1000000</v>
      </c>
      <c r="J35" s="81"/>
      <c r="K35" s="81"/>
      <c r="L35" s="81"/>
      <c r="M35" s="81"/>
    </row>
    <row r="36" spans="1:13" ht="34.5" customHeight="1" hidden="1">
      <c r="A36" s="123"/>
      <c r="B36" s="123"/>
      <c r="C36" s="124"/>
      <c r="D36" s="171"/>
      <c r="E36" s="172" t="s">
        <v>84</v>
      </c>
      <c r="F36" s="167"/>
      <c r="G36" s="167"/>
      <c r="H36" s="167"/>
      <c r="I36" s="92">
        <v>0</v>
      </c>
      <c r="J36" s="81"/>
      <c r="K36" s="81"/>
      <c r="L36" s="81"/>
      <c r="M36" s="81"/>
    </row>
    <row r="37" spans="1:13" ht="42" customHeight="1" hidden="1">
      <c r="A37" s="123"/>
      <c r="B37" s="123"/>
      <c r="C37" s="124"/>
      <c r="D37" s="171"/>
      <c r="E37" s="172" t="s">
        <v>85</v>
      </c>
      <c r="F37" s="167"/>
      <c r="G37" s="167"/>
      <c r="H37" s="167"/>
      <c r="I37" s="92">
        <v>0</v>
      </c>
      <c r="J37" s="81"/>
      <c r="K37" s="81"/>
      <c r="L37" s="81"/>
      <c r="M37" s="81"/>
    </row>
    <row r="38" spans="1:13" ht="51.75" customHeight="1">
      <c r="A38" s="123"/>
      <c r="B38" s="123"/>
      <c r="C38" s="124"/>
      <c r="D38" s="171"/>
      <c r="E38" s="43" t="s">
        <v>106</v>
      </c>
      <c r="F38" s="42"/>
      <c r="G38" s="42"/>
      <c r="H38" s="42"/>
      <c r="I38" s="67">
        <f>I40</f>
        <v>2000000</v>
      </c>
      <c r="J38" s="81"/>
      <c r="K38" s="81"/>
      <c r="L38" s="81"/>
      <c r="M38" s="81"/>
    </row>
    <row r="39" spans="1:13" ht="37.5" customHeight="1" hidden="1">
      <c r="A39" s="87"/>
      <c r="B39" s="87"/>
      <c r="C39" s="88"/>
      <c r="D39" s="89"/>
      <c r="E39" s="35" t="s">
        <v>83</v>
      </c>
      <c r="F39" s="42"/>
      <c r="G39" s="42"/>
      <c r="H39" s="42"/>
      <c r="I39" s="63">
        <f>500000-500000</f>
        <v>0</v>
      </c>
      <c r="J39" s="81"/>
      <c r="K39" s="81"/>
      <c r="L39" s="81"/>
      <c r="M39" s="81"/>
    </row>
    <row r="40" spans="1:13" ht="90">
      <c r="A40" s="123"/>
      <c r="B40" s="123"/>
      <c r="C40" s="124"/>
      <c r="D40" s="171"/>
      <c r="E40" s="35" t="s">
        <v>120</v>
      </c>
      <c r="F40" s="42"/>
      <c r="G40" s="42"/>
      <c r="H40" s="42"/>
      <c r="I40" s="63">
        <v>2000000</v>
      </c>
      <c r="J40" s="81"/>
      <c r="K40" s="81"/>
      <c r="L40" s="81"/>
      <c r="M40" s="81"/>
    </row>
    <row r="41" spans="1:13" s="11" customFormat="1" ht="52.5" customHeight="1">
      <c r="A41" s="102" t="s">
        <v>203</v>
      </c>
      <c r="B41" s="103"/>
      <c r="C41" s="104"/>
      <c r="D41" s="182" t="s">
        <v>204</v>
      </c>
      <c r="E41" s="150"/>
      <c r="F41" s="151"/>
      <c r="G41" s="151"/>
      <c r="H41" s="151"/>
      <c r="I41" s="192">
        <f>I42</f>
        <v>9999977</v>
      </c>
      <c r="J41" s="146"/>
      <c r="K41" s="146"/>
      <c r="L41" s="146"/>
      <c r="M41" s="146"/>
    </row>
    <row r="42" spans="1:13" s="10" customFormat="1" ht="42.75" customHeight="1">
      <c r="A42" s="105" t="s">
        <v>205</v>
      </c>
      <c r="B42" s="106"/>
      <c r="C42" s="107"/>
      <c r="D42" s="185" t="s">
        <v>206</v>
      </c>
      <c r="E42" s="152"/>
      <c r="F42" s="153"/>
      <c r="G42" s="153"/>
      <c r="H42" s="153"/>
      <c r="I42" s="197">
        <f>I43+I45+I46+I47+I49+I55+I50</f>
        <v>9999977</v>
      </c>
      <c r="J42" s="147"/>
      <c r="K42" s="147"/>
      <c r="L42" s="147"/>
      <c r="M42" s="147"/>
    </row>
    <row r="43" spans="1:13" ht="30" hidden="1">
      <c r="A43" s="5" t="s">
        <v>207</v>
      </c>
      <c r="B43" s="5" t="s">
        <v>208</v>
      </c>
      <c r="C43" s="6" t="s">
        <v>37</v>
      </c>
      <c r="D43" s="188" t="s">
        <v>53</v>
      </c>
      <c r="E43" s="19" t="s">
        <v>28</v>
      </c>
      <c r="F43" s="42"/>
      <c r="G43" s="42"/>
      <c r="H43" s="42"/>
      <c r="I43" s="56">
        <v>0</v>
      </c>
      <c r="J43" s="81"/>
      <c r="K43" s="81"/>
      <c r="L43" s="81"/>
      <c r="M43" s="81"/>
    </row>
    <row r="44" spans="1:13" ht="30" hidden="1">
      <c r="A44" s="5" t="s">
        <v>209</v>
      </c>
      <c r="B44" s="5" t="s">
        <v>210</v>
      </c>
      <c r="C44" s="6" t="s">
        <v>211</v>
      </c>
      <c r="D44" s="188" t="s">
        <v>212</v>
      </c>
      <c r="E44" s="19" t="s">
        <v>28</v>
      </c>
      <c r="F44" s="42"/>
      <c r="G44" s="42"/>
      <c r="H44" s="42"/>
      <c r="I44" s="56">
        <v>0</v>
      </c>
      <c r="J44" s="81"/>
      <c r="K44" s="81"/>
      <c r="L44" s="81"/>
      <c r="M44" s="81"/>
    </row>
    <row r="45" spans="1:13" ht="30" hidden="1">
      <c r="A45" s="5" t="s">
        <v>213</v>
      </c>
      <c r="B45" s="5" t="s">
        <v>214</v>
      </c>
      <c r="C45" s="6" t="s">
        <v>215</v>
      </c>
      <c r="D45" s="188" t="s">
        <v>216</v>
      </c>
      <c r="E45" s="19" t="s">
        <v>28</v>
      </c>
      <c r="F45" s="42"/>
      <c r="G45" s="42"/>
      <c r="H45" s="42"/>
      <c r="I45" s="56">
        <v>0</v>
      </c>
      <c r="J45" s="81"/>
      <c r="K45" s="81"/>
      <c r="L45" s="81"/>
      <c r="M45" s="81"/>
    </row>
    <row r="46" spans="1:13" ht="15" hidden="1">
      <c r="A46" s="5" t="s">
        <v>217</v>
      </c>
      <c r="B46" s="5" t="s">
        <v>218</v>
      </c>
      <c r="C46" s="6" t="s">
        <v>219</v>
      </c>
      <c r="D46" s="188" t="s">
        <v>220</v>
      </c>
      <c r="E46" s="112"/>
      <c r="F46" s="20"/>
      <c r="G46" s="20"/>
      <c r="H46" s="20"/>
      <c r="I46" s="62">
        <v>0</v>
      </c>
      <c r="J46" s="81"/>
      <c r="K46" s="81"/>
      <c r="L46" s="81"/>
      <c r="M46" s="81"/>
    </row>
    <row r="47" spans="1:14" s="10" customFormat="1" ht="33" customHeight="1" hidden="1">
      <c r="A47" s="5" t="s">
        <v>221</v>
      </c>
      <c r="B47" s="5" t="s">
        <v>222</v>
      </c>
      <c r="C47" s="189"/>
      <c r="D47" s="188" t="s">
        <v>223</v>
      </c>
      <c r="E47" s="112"/>
      <c r="F47" s="20"/>
      <c r="G47" s="20"/>
      <c r="H47" s="20"/>
      <c r="I47" s="62">
        <f>I48</f>
        <v>0</v>
      </c>
      <c r="J47" s="81"/>
      <c r="K47" s="81"/>
      <c r="L47" s="81"/>
      <c r="M47" s="81"/>
      <c r="N47" s="4"/>
    </row>
    <row r="48" spans="1:14" s="158" customFormat="1" ht="39" customHeight="1" hidden="1">
      <c r="A48" s="162" t="s">
        <v>224</v>
      </c>
      <c r="B48" s="162" t="s">
        <v>225</v>
      </c>
      <c r="C48" s="163" t="s">
        <v>226</v>
      </c>
      <c r="D48" s="164" t="s">
        <v>227</v>
      </c>
      <c r="E48" s="155" t="s">
        <v>28</v>
      </c>
      <c r="F48" s="156"/>
      <c r="G48" s="156"/>
      <c r="H48" s="156"/>
      <c r="I48" s="157">
        <v>0</v>
      </c>
      <c r="J48" s="85"/>
      <c r="K48" s="85"/>
      <c r="L48" s="85"/>
      <c r="M48" s="85"/>
      <c r="N48" s="86"/>
    </row>
    <row r="49" spans="1:14" s="154" customFormat="1" ht="30">
      <c r="A49" s="111" t="s">
        <v>228</v>
      </c>
      <c r="B49" s="111" t="s">
        <v>229</v>
      </c>
      <c r="C49" s="136" t="s">
        <v>78</v>
      </c>
      <c r="D49" s="237" t="s">
        <v>230</v>
      </c>
      <c r="E49" s="112" t="s">
        <v>28</v>
      </c>
      <c r="F49" s="20"/>
      <c r="G49" s="20"/>
      <c r="H49" s="20"/>
      <c r="I49" s="62">
        <v>4781000</v>
      </c>
      <c r="J49" s="81"/>
      <c r="K49" s="81"/>
      <c r="L49" s="81"/>
      <c r="M49" s="81"/>
      <c r="N49" s="4"/>
    </row>
    <row r="50" spans="1:13" s="12" customFormat="1" ht="34.5" customHeight="1">
      <c r="A50" s="64" t="s">
        <v>251</v>
      </c>
      <c r="B50" s="27">
        <v>7320</v>
      </c>
      <c r="C50" s="129"/>
      <c r="D50" s="122" t="s">
        <v>155</v>
      </c>
      <c r="E50" s="17"/>
      <c r="F50" s="130"/>
      <c r="G50" s="130"/>
      <c r="H50" s="130"/>
      <c r="I50" s="66">
        <f>I51</f>
        <v>4044105</v>
      </c>
      <c r="J50" s="120"/>
      <c r="K50" s="120"/>
      <c r="L50" s="120"/>
      <c r="M50" s="120"/>
    </row>
    <row r="51" spans="1:13" ht="35.25" customHeight="1">
      <c r="A51" s="223" t="s">
        <v>252</v>
      </c>
      <c r="B51" s="111">
        <v>7322</v>
      </c>
      <c r="C51" s="131" t="s">
        <v>47</v>
      </c>
      <c r="D51" s="132" t="s">
        <v>156</v>
      </c>
      <c r="E51" s="112"/>
      <c r="F51" s="20"/>
      <c r="G51" s="20"/>
      <c r="H51" s="20"/>
      <c r="I51" s="62">
        <f>I53+I54</f>
        <v>4044105</v>
      </c>
      <c r="J51" s="81"/>
      <c r="K51" s="81"/>
      <c r="L51" s="81"/>
      <c r="M51" s="81"/>
    </row>
    <row r="52" spans="1:13" ht="13.5" customHeight="1">
      <c r="A52" s="5"/>
      <c r="B52" s="5"/>
      <c r="C52" s="6"/>
      <c r="D52" s="133" t="s">
        <v>59</v>
      </c>
      <c r="E52" s="19"/>
      <c r="F52" s="18"/>
      <c r="G52" s="18"/>
      <c r="H52" s="18"/>
      <c r="I52" s="56"/>
      <c r="J52" s="81"/>
      <c r="K52" s="81"/>
      <c r="L52" s="81"/>
      <c r="M52" s="81"/>
    </row>
    <row r="53" spans="1:13" ht="105.75" customHeight="1">
      <c r="A53" s="5"/>
      <c r="B53" s="5"/>
      <c r="C53" s="6"/>
      <c r="D53" s="133"/>
      <c r="E53" s="19" t="s">
        <v>0</v>
      </c>
      <c r="F53" s="56">
        <v>1280267</v>
      </c>
      <c r="G53" s="18"/>
      <c r="H53" s="18"/>
      <c r="I53" s="56">
        <v>1280267</v>
      </c>
      <c r="J53" s="81"/>
      <c r="K53" s="81"/>
      <c r="L53" s="81"/>
      <c r="M53" s="81"/>
    </row>
    <row r="54" spans="1:13" ht="60.75" customHeight="1">
      <c r="A54" s="5"/>
      <c r="B54" s="5"/>
      <c r="C54" s="6"/>
      <c r="D54" s="133"/>
      <c r="E54" s="19" t="s">
        <v>1</v>
      </c>
      <c r="F54" s="56">
        <v>2763838</v>
      </c>
      <c r="G54" s="18"/>
      <c r="H54" s="18"/>
      <c r="I54" s="56">
        <v>2763838</v>
      </c>
      <c r="J54" s="81"/>
      <c r="K54" s="81"/>
      <c r="L54" s="81"/>
      <c r="M54" s="81"/>
    </row>
    <row r="55" spans="1:13" s="12" customFormat="1" ht="48.75" customHeight="1">
      <c r="A55" s="64" t="s">
        <v>175</v>
      </c>
      <c r="B55" s="27">
        <v>7380</v>
      </c>
      <c r="C55" s="129" t="s">
        <v>25</v>
      </c>
      <c r="D55" s="122" t="s">
        <v>176</v>
      </c>
      <c r="E55" s="17"/>
      <c r="F55" s="130"/>
      <c r="G55" s="130"/>
      <c r="H55" s="130"/>
      <c r="I55" s="66">
        <f>I57</f>
        <v>1174872</v>
      </c>
      <c r="J55" s="120"/>
      <c r="K55" s="120"/>
      <c r="L55" s="120"/>
      <c r="M55" s="120"/>
    </row>
    <row r="56" spans="1:13" ht="13.5" customHeight="1">
      <c r="A56" s="5"/>
      <c r="B56" s="5"/>
      <c r="C56" s="6"/>
      <c r="D56" s="133" t="s">
        <v>59</v>
      </c>
      <c r="E56" s="19"/>
      <c r="F56" s="18"/>
      <c r="G56" s="18"/>
      <c r="H56" s="18"/>
      <c r="I56" s="56"/>
      <c r="J56" s="81"/>
      <c r="K56" s="81"/>
      <c r="L56" s="81"/>
      <c r="M56" s="81"/>
    </row>
    <row r="57" spans="1:13" s="40" customFormat="1" ht="107.25" customHeight="1">
      <c r="A57" s="123"/>
      <c r="B57" s="123"/>
      <c r="C57" s="124"/>
      <c r="D57" s="135"/>
      <c r="E57" s="19" t="s">
        <v>174</v>
      </c>
      <c r="F57" s="18">
        <v>6761400</v>
      </c>
      <c r="G57" s="20">
        <v>55.9</v>
      </c>
      <c r="H57" s="20">
        <v>1803628</v>
      </c>
      <c r="I57" s="56">
        <v>1174872</v>
      </c>
      <c r="J57" s="134"/>
      <c r="K57" s="134"/>
      <c r="L57" s="134"/>
      <c r="M57" s="134"/>
    </row>
    <row r="58" spans="1:13" s="11" customFormat="1" ht="46.5" customHeight="1">
      <c r="A58" s="102" t="s">
        <v>231</v>
      </c>
      <c r="B58" s="103"/>
      <c r="C58" s="104"/>
      <c r="D58" s="182" t="s">
        <v>41</v>
      </c>
      <c r="E58" s="15"/>
      <c r="F58" s="16"/>
      <c r="G58" s="16"/>
      <c r="H58" s="16"/>
      <c r="I58" s="192">
        <f>I59</f>
        <v>170000</v>
      </c>
      <c r="J58" s="146"/>
      <c r="K58" s="146"/>
      <c r="L58" s="146"/>
      <c r="M58" s="146"/>
    </row>
    <row r="59" spans="1:13" s="60" customFormat="1" ht="43.5" customHeight="1">
      <c r="A59" s="105" t="s">
        <v>232</v>
      </c>
      <c r="B59" s="106"/>
      <c r="C59" s="107"/>
      <c r="D59" s="203" t="s">
        <v>233</v>
      </c>
      <c r="E59" s="114"/>
      <c r="F59" s="115"/>
      <c r="G59" s="115"/>
      <c r="H59" s="115"/>
      <c r="I59" s="197">
        <f>I60</f>
        <v>170000</v>
      </c>
      <c r="J59" s="204"/>
      <c r="K59" s="204"/>
      <c r="L59" s="204"/>
      <c r="M59" s="204"/>
    </row>
    <row r="60" spans="1:13" s="40" customFormat="1" ht="75">
      <c r="A60" s="5" t="s">
        <v>234</v>
      </c>
      <c r="B60" s="5" t="s">
        <v>235</v>
      </c>
      <c r="C60" s="189"/>
      <c r="D60" s="188" t="s">
        <v>236</v>
      </c>
      <c r="E60" s="19"/>
      <c r="F60" s="18"/>
      <c r="G60" s="20"/>
      <c r="H60" s="20"/>
      <c r="I60" s="56">
        <f>I61</f>
        <v>170000</v>
      </c>
      <c r="J60" s="134"/>
      <c r="K60" s="134"/>
      <c r="L60" s="134"/>
      <c r="M60" s="134"/>
    </row>
    <row r="61" spans="1:13" s="40" customFormat="1" ht="25.5">
      <c r="A61" s="162" t="s">
        <v>237</v>
      </c>
      <c r="B61" s="162" t="s">
        <v>238</v>
      </c>
      <c r="C61" s="163" t="s">
        <v>38</v>
      </c>
      <c r="D61" s="164" t="s">
        <v>239</v>
      </c>
      <c r="E61" s="155" t="s">
        <v>28</v>
      </c>
      <c r="F61" s="217"/>
      <c r="G61" s="156"/>
      <c r="H61" s="156"/>
      <c r="I61" s="218">
        <v>170000</v>
      </c>
      <c r="J61" s="134"/>
      <c r="K61" s="134"/>
      <c r="L61" s="134"/>
      <c r="M61" s="134"/>
    </row>
    <row r="62" spans="1:13" s="40" customFormat="1" ht="42.75" hidden="1">
      <c r="A62" s="105" t="s">
        <v>232</v>
      </c>
      <c r="B62" s="106"/>
      <c r="C62" s="107"/>
      <c r="D62" s="203" t="s">
        <v>241</v>
      </c>
      <c r="E62" s="209"/>
      <c r="F62" s="115"/>
      <c r="G62" s="115"/>
      <c r="H62" s="115"/>
      <c r="I62" s="140">
        <f>I63</f>
        <v>0</v>
      </c>
      <c r="J62" s="134"/>
      <c r="K62" s="134"/>
      <c r="L62" s="134"/>
      <c r="M62" s="134"/>
    </row>
    <row r="63" spans="1:13" s="40" customFormat="1" ht="60" hidden="1">
      <c r="A63" s="5" t="s">
        <v>242</v>
      </c>
      <c r="B63" s="5" t="s">
        <v>243</v>
      </c>
      <c r="C63" s="189"/>
      <c r="D63" s="188" t="s">
        <v>244</v>
      </c>
      <c r="E63" s="155"/>
      <c r="F63" s="18"/>
      <c r="G63" s="20"/>
      <c r="H63" s="20"/>
      <c r="I63" s="56">
        <f>I64</f>
        <v>0</v>
      </c>
      <c r="J63" s="134"/>
      <c r="K63" s="134"/>
      <c r="L63" s="134"/>
      <c r="M63" s="134"/>
    </row>
    <row r="64" spans="1:13" s="40" customFormat="1" ht="60" customHeight="1" hidden="1">
      <c r="A64" s="162" t="s">
        <v>245</v>
      </c>
      <c r="B64" s="162" t="s">
        <v>71</v>
      </c>
      <c r="C64" s="163" t="s">
        <v>72</v>
      </c>
      <c r="D64" s="164" t="s">
        <v>73</v>
      </c>
      <c r="E64" s="155"/>
      <c r="F64" s="18"/>
      <c r="G64" s="20"/>
      <c r="H64" s="20"/>
      <c r="I64" s="56">
        <v>0</v>
      </c>
      <c r="J64" s="134"/>
      <c r="K64" s="134"/>
      <c r="L64" s="134"/>
      <c r="M64" s="134"/>
    </row>
    <row r="65" spans="1:13" s="40" customFormat="1" ht="42.75" hidden="1">
      <c r="A65" s="105" t="s">
        <v>232</v>
      </c>
      <c r="B65" s="106"/>
      <c r="C65" s="107"/>
      <c r="D65" s="203" t="s">
        <v>240</v>
      </c>
      <c r="E65" s="209"/>
      <c r="F65" s="115"/>
      <c r="G65" s="115"/>
      <c r="H65" s="115"/>
      <c r="I65" s="140">
        <f>I67</f>
        <v>0</v>
      </c>
      <c r="J65" s="134"/>
      <c r="K65" s="134"/>
      <c r="L65" s="134"/>
      <c r="M65" s="134"/>
    </row>
    <row r="66" spans="1:13" s="40" customFormat="1" ht="15" hidden="1">
      <c r="A66" s="210"/>
      <c r="B66" s="211"/>
      <c r="C66" s="212"/>
      <c r="D66" s="213"/>
      <c r="E66" s="155"/>
      <c r="F66" s="20"/>
      <c r="G66" s="20"/>
      <c r="H66" s="20"/>
      <c r="I66" s="62"/>
      <c r="J66" s="134"/>
      <c r="K66" s="134"/>
      <c r="L66" s="134"/>
      <c r="M66" s="134"/>
    </row>
    <row r="67" spans="1:13" s="40" customFormat="1" ht="15" hidden="1">
      <c r="A67" s="5"/>
      <c r="B67" s="5"/>
      <c r="C67" s="6"/>
      <c r="D67" s="188"/>
      <c r="E67" s="155"/>
      <c r="F67" s="18"/>
      <c r="G67" s="20"/>
      <c r="H67" s="20"/>
      <c r="I67" s="56"/>
      <c r="J67" s="134"/>
      <c r="K67" s="134"/>
      <c r="L67" s="134"/>
      <c r="M67" s="134"/>
    </row>
    <row r="68" spans="1:13" s="11" customFormat="1" ht="48" customHeight="1">
      <c r="A68" s="102" t="s">
        <v>40</v>
      </c>
      <c r="B68" s="103"/>
      <c r="C68" s="104"/>
      <c r="D68" s="182" t="s">
        <v>44</v>
      </c>
      <c r="E68" s="15"/>
      <c r="F68" s="16"/>
      <c r="G68" s="16"/>
      <c r="H68" s="16"/>
      <c r="I68" s="192">
        <f>I69</f>
        <v>137875225</v>
      </c>
      <c r="J68" s="146"/>
      <c r="K68" s="146"/>
      <c r="L68" s="146"/>
      <c r="M68" s="146"/>
    </row>
    <row r="69" spans="1:13" s="10" customFormat="1" ht="52.5" customHeight="1">
      <c r="A69" s="105" t="s">
        <v>50</v>
      </c>
      <c r="B69" s="106"/>
      <c r="C69" s="107"/>
      <c r="D69" s="185" t="s">
        <v>43</v>
      </c>
      <c r="E69" s="144"/>
      <c r="F69" s="145"/>
      <c r="G69" s="145"/>
      <c r="H69" s="145"/>
      <c r="I69" s="197">
        <f>I70+I73+I74+I91+I103+I126</f>
        <v>137875225</v>
      </c>
      <c r="J69" s="147"/>
      <c r="K69" s="147"/>
      <c r="L69" s="147"/>
      <c r="M69" s="147"/>
    </row>
    <row r="70" spans="1:43" ht="48.75" customHeight="1">
      <c r="A70" s="27" t="s">
        <v>246</v>
      </c>
      <c r="B70" s="27" t="s">
        <v>55</v>
      </c>
      <c r="C70" s="221"/>
      <c r="D70" s="222" t="s">
        <v>247</v>
      </c>
      <c r="E70" s="17"/>
      <c r="F70" s="130"/>
      <c r="G70" s="130"/>
      <c r="H70" s="130"/>
      <c r="I70" s="66">
        <f>I71+I72</f>
        <v>20500000</v>
      </c>
      <c r="J70" s="81"/>
      <c r="K70" s="81"/>
      <c r="L70" s="81"/>
      <c r="M70" s="81"/>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45" customHeight="1">
      <c r="A71" s="162">
        <v>1516011</v>
      </c>
      <c r="B71" s="162">
        <v>6011</v>
      </c>
      <c r="C71" s="215" t="s">
        <v>32</v>
      </c>
      <c r="D71" s="216" t="s">
        <v>146</v>
      </c>
      <c r="E71" s="165" t="s">
        <v>28</v>
      </c>
      <c r="F71" s="217"/>
      <c r="G71" s="217"/>
      <c r="H71" s="217"/>
      <c r="I71" s="218">
        <v>20000000</v>
      </c>
      <c r="J71" s="81"/>
      <c r="K71" s="81"/>
      <c r="L71" s="81"/>
      <c r="M71" s="81"/>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13" ht="25.5">
      <c r="A72" s="162">
        <v>1516017</v>
      </c>
      <c r="B72" s="162">
        <v>6017</v>
      </c>
      <c r="C72" s="219">
        <v>620</v>
      </c>
      <c r="D72" s="216" t="s">
        <v>248</v>
      </c>
      <c r="E72" s="165" t="s">
        <v>28</v>
      </c>
      <c r="F72" s="217"/>
      <c r="G72" s="217"/>
      <c r="H72" s="217"/>
      <c r="I72" s="218">
        <v>500000</v>
      </c>
      <c r="J72" s="81"/>
      <c r="K72" s="81"/>
      <c r="L72" s="81"/>
      <c r="M72" s="81"/>
    </row>
    <row r="73" spans="1:13" ht="30">
      <c r="A73" s="27" t="s">
        <v>249</v>
      </c>
      <c r="B73" s="27" t="s">
        <v>250</v>
      </c>
      <c r="C73" s="61" t="s">
        <v>32</v>
      </c>
      <c r="D73" s="222" t="s">
        <v>145</v>
      </c>
      <c r="E73" s="17" t="s">
        <v>28</v>
      </c>
      <c r="F73" s="130"/>
      <c r="G73" s="130"/>
      <c r="H73" s="130"/>
      <c r="I73" s="66">
        <v>19835025</v>
      </c>
      <c r="J73" s="81"/>
      <c r="K73" s="81"/>
      <c r="L73" s="81"/>
      <c r="M73" s="81"/>
    </row>
    <row r="74" spans="1:14" s="12" customFormat="1" ht="33" customHeight="1">
      <c r="A74" s="27">
        <v>1517310</v>
      </c>
      <c r="B74" s="27">
        <v>7310</v>
      </c>
      <c r="C74" s="129" t="s">
        <v>47</v>
      </c>
      <c r="D74" s="122" t="s">
        <v>161</v>
      </c>
      <c r="E74" s="17"/>
      <c r="F74" s="130"/>
      <c r="G74" s="130"/>
      <c r="H74" s="130"/>
      <c r="I74" s="66">
        <f>SUM(I76:I90)</f>
        <v>4100200</v>
      </c>
      <c r="J74" s="81"/>
      <c r="K74" s="81"/>
      <c r="L74" s="81"/>
      <c r="M74" s="81"/>
      <c r="N74" s="4"/>
    </row>
    <row r="75" spans="1:13" ht="17.25" customHeight="1">
      <c r="A75" s="123"/>
      <c r="B75" s="123"/>
      <c r="C75" s="124"/>
      <c r="D75" s="133" t="s">
        <v>59</v>
      </c>
      <c r="E75" s="173"/>
      <c r="F75" s="167"/>
      <c r="G75" s="167"/>
      <c r="H75" s="167"/>
      <c r="I75" s="169"/>
      <c r="J75" s="81"/>
      <c r="K75" s="81"/>
      <c r="L75" s="81"/>
      <c r="M75" s="81"/>
    </row>
    <row r="76" spans="1:14" s="40" customFormat="1" ht="55.5" customHeight="1">
      <c r="A76" s="123"/>
      <c r="B76" s="123"/>
      <c r="C76" s="124"/>
      <c r="D76" s="135"/>
      <c r="E76" s="118" t="s">
        <v>147</v>
      </c>
      <c r="F76" s="18">
        <v>2397800</v>
      </c>
      <c r="G76" s="18">
        <v>5.7</v>
      </c>
      <c r="H76" s="18">
        <v>760400</v>
      </c>
      <c r="I76" s="119">
        <v>1500000</v>
      </c>
      <c r="J76" s="81"/>
      <c r="K76" s="81"/>
      <c r="L76" s="81"/>
      <c r="M76" s="81"/>
      <c r="N76" s="4"/>
    </row>
    <row r="77" spans="1:13" ht="60.75" customHeight="1">
      <c r="A77" s="123"/>
      <c r="B77" s="123"/>
      <c r="C77" s="124"/>
      <c r="D77" s="135"/>
      <c r="E77" s="118" t="s">
        <v>159</v>
      </c>
      <c r="F77" s="18">
        <v>4258700</v>
      </c>
      <c r="G77" s="18">
        <v>7</v>
      </c>
      <c r="H77" s="18">
        <v>2254700</v>
      </c>
      <c r="I77" s="119">
        <v>1704500</v>
      </c>
      <c r="J77" s="82">
        <f>(299500/F77)*100</f>
        <v>7.032662549604339</v>
      </c>
      <c r="K77" s="82">
        <f>F77-299500-I77</f>
        <v>2254700</v>
      </c>
      <c r="L77" s="81"/>
      <c r="M77" s="81"/>
    </row>
    <row r="78" spans="1:13" ht="95.25" customHeight="1">
      <c r="A78" s="123"/>
      <c r="B78" s="123"/>
      <c r="C78" s="124"/>
      <c r="D78" s="135"/>
      <c r="E78" s="118" t="s">
        <v>160</v>
      </c>
      <c r="F78" s="167"/>
      <c r="G78" s="167"/>
      <c r="H78" s="167"/>
      <c r="I78" s="119">
        <v>195700</v>
      </c>
      <c r="J78" s="81"/>
      <c r="K78" s="81"/>
      <c r="L78" s="81"/>
      <c r="M78" s="81"/>
    </row>
    <row r="79" spans="1:13" ht="30" hidden="1">
      <c r="A79" s="123"/>
      <c r="B79" s="123"/>
      <c r="C79" s="124"/>
      <c r="D79" s="135"/>
      <c r="E79" s="173" t="s">
        <v>49</v>
      </c>
      <c r="F79" s="167"/>
      <c r="G79" s="167"/>
      <c r="H79" s="167"/>
      <c r="I79" s="92">
        <f>5000000-764213-4235787</f>
        <v>0</v>
      </c>
      <c r="J79" s="81"/>
      <c r="K79" s="81"/>
      <c r="L79" s="81"/>
      <c r="M79" s="81"/>
    </row>
    <row r="80" spans="1:13" ht="49.5" customHeight="1">
      <c r="A80" s="5"/>
      <c r="B80" s="5"/>
      <c r="C80" s="6"/>
      <c r="D80" s="76"/>
      <c r="E80" s="19" t="s">
        <v>162</v>
      </c>
      <c r="F80" s="18"/>
      <c r="G80" s="18"/>
      <c r="H80" s="18"/>
      <c r="I80" s="63">
        <v>200000</v>
      </c>
      <c r="J80" s="81"/>
      <c r="K80" s="81"/>
      <c r="L80" s="81"/>
      <c r="M80" s="81"/>
    </row>
    <row r="81" spans="1:14" s="41" customFormat="1" ht="60">
      <c r="A81" s="123"/>
      <c r="B81" s="123"/>
      <c r="C81" s="124"/>
      <c r="D81" s="135"/>
      <c r="E81" s="19" t="s">
        <v>163</v>
      </c>
      <c r="F81" s="167"/>
      <c r="G81" s="167"/>
      <c r="H81" s="167"/>
      <c r="I81" s="63">
        <v>218000</v>
      </c>
      <c r="J81" s="81"/>
      <c r="K81" s="81"/>
      <c r="L81" s="81"/>
      <c r="M81" s="81"/>
      <c r="N81" s="4"/>
    </row>
    <row r="82" spans="1:13" ht="45">
      <c r="A82" s="5"/>
      <c r="B82" s="5"/>
      <c r="C82" s="6"/>
      <c r="D82" s="76"/>
      <c r="E82" s="19" t="s">
        <v>107</v>
      </c>
      <c r="F82" s="18"/>
      <c r="G82" s="18"/>
      <c r="H82" s="18"/>
      <c r="I82" s="63">
        <v>12000</v>
      </c>
      <c r="J82" s="81"/>
      <c r="K82" s="81"/>
      <c r="L82" s="81"/>
      <c r="M82" s="81"/>
    </row>
    <row r="83" spans="1:13" ht="51" customHeight="1">
      <c r="A83" s="111"/>
      <c r="B83" s="111"/>
      <c r="C83" s="136"/>
      <c r="D83" s="132"/>
      <c r="E83" s="112" t="s">
        <v>166</v>
      </c>
      <c r="F83" s="20"/>
      <c r="G83" s="20"/>
      <c r="H83" s="20"/>
      <c r="I83" s="68">
        <v>12000</v>
      </c>
      <c r="J83" s="81"/>
      <c r="K83" s="81"/>
      <c r="L83" s="81"/>
      <c r="M83" s="81"/>
    </row>
    <row r="84" spans="1:13" ht="45">
      <c r="A84" s="5"/>
      <c r="B84" s="5"/>
      <c r="C84" s="6"/>
      <c r="D84" s="76"/>
      <c r="E84" s="137" t="s">
        <v>167</v>
      </c>
      <c r="F84" s="18"/>
      <c r="G84" s="18"/>
      <c r="H84" s="18"/>
      <c r="I84" s="63">
        <v>12000</v>
      </c>
      <c r="J84" s="81"/>
      <c r="K84" s="81"/>
      <c r="L84" s="81"/>
      <c r="M84" s="81"/>
    </row>
    <row r="85" spans="1:13" ht="45">
      <c r="A85" s="5"/>
      <c r="B85" s="5"/>
      <c r="C85" s="6"/>
      <c r="D85" s="76"/>
      <c r="E85" s="19" t="s">
        <v>168</v>
      </c>
      <c r="F85" s="18"/>
      <c r="G85" s="18"/>
      <c r="H85" s="18"/>
      <c r="I85" s="63">
        <v>12000</v>
      </c>
      <c r="J85" s="81"/>
      <c r="K85" s="81"/>
      <c r="L85" s="81"/>
      <c r="M85" s="81"/>
    </row>
    <row r="86" spans="1:13" ht="45">
      <c r="A86" s="5"/>
      <c r="B86" s="5"/>
      <c r="C86" s="6"/>
      <c r="D86" s="76"/>
      <c r="E86" s="19" t="s">
        <v>108</v>
      </c>
      <c r="F86" s="18"/>
      <c r="G86" s="18"/>
      <c r="H86" s="18"/>
      <c r="I86" s="63">
        <v>35000</v>
      </c>
      <c r="J86" s="81"/>
      <c r="K86" s="81"/>
      <c r="L86" s="81"/>
      <c r="M86" s="81"/>
    </row>
    <row r="87" spans="1:13" ht="45">
      <c r="A87" s="5"/>
      <c r="B87" s="5"/>
      <c r="C87" s="6"/>
      <c r="D87" s="76"/>
      <c r="E87" s="19" t="s">
        <v>169</v>
      </c>
      <c r="F87" s="18"/>
      <c r="G87" s="18"/>
      <c r="H87" s="18"/>
      <c r="I87" s="63">
        <v>25000</v>
      </c>
      <c r="J87" s="81"/>
      <c r="K87" s="81"/>
      <c r="L87" s="81"/>
      <c r="M87" s="81"/>
    </row>
    <row r="88" spans="1:13" ht="45">
      <c r="A88" s="5"/>
      <c r="B88" s="5"/>
      <c r="C88" s="6"/>
      <c r="D88" s="76"/>
      <c r="E88" s="19" t="s">
        <v>109</v>
      </c>
      <c r="F88" s="18"/>
      <c r="G88" s="18"/>
      <c r="H88" s="18"/>
      <c r="I88" s="63">
        <v>12000</v>
      </c>
      <c r="J88" s="81"/>
      <c r="K88" s="81"/>
      <c r="L88" s="81"/>
      <c r="M88" s="81"/>
    </row>
    <row r="89" spans="1:13" ht="45">
      <c r="A89" s="5"/>
      <c r="B89" s="5"/>
      <c r="C89" s="6"/>
      <c r="D89" s="76"/>
      <c r="E89" s="19" t="s">
        <v>110</v>
      </c>
      <c r="F89" s="18"/>
      <c r="G89" s="18"/>
      <c r="H89" s="18"/>
      <c r="I89" s="63">
        <v>12000</v>
      </c>
      <c r="J89" s="81"/>
      <c r="K89" s="81"/>
      <c r="L89" s="81"/>
      <c r="M89" s="81"/>
    </row>
    <row r="90" spans="1:13" ht="45">
      <c r="A90" s="5"/>
      <c r="B90" s="5"/>
      <c r="C90" s="6"/>
      <c r="D90" s="76"/>
      <c r="E90" s="19" t="s">
        <v>170</v>
      </c>
      <c r="F90" s="18"/>
      <c r="G90" s="18"/>
      <c r="H90" s="18"/>
      <c r="I90" s="63">
        <v>150000</v>
      </c>
      <c r="J90" s="81"/>
      <c r="K90" s="81"/>
      <c r="L90" s="81"/>
      <c r="M90" s="81"/>
    </row>
    <row r="91" spans="1:13" s="12" customFormat="1" ht="34.5" customHeight="1">
      <c r="A91" s="27">
        <v>1517320</v>
      </c>
      <c r="B91" s="27">
        <v>7320</v>
      </c>
      <c r="C91" s="129"/>
      <c r="D91" s="122" t="s">
        <v>155</v>
      </c>
      <c r="E91" s="17"/>
      <c r="F91" s="130"/>
      <c r="G91" s="130"/>
      <c r="H91" s="130"/>
      <c r="I91" s="66">
        <f>I92+I95+I100</f>
        <v>6140000</v>
      </c>
      <c r="J91" s="120"/>
      <c r="K91" s="120"/>
      <c r="L91" s="120"/>
      <c r="M91" s="120"/>
    </row>
    <row r="92" spans="1:13" ht="30">
      <c r="A92" s="111">
        <v>1517322</v>
      </c>
      <c r="B92" s="111">
        <v>7322</v>
      </c>
      <c r="C92" s="131" t="s">
        <v>47</v>
      </c>
      <c r="D92" s="132" t="s">
        <v>156</v>
      </c>
      <c r="E92" s="112"/>
      <c r="F92" s="20"/>
      <c r="G92" s="20"/>
      <c r="H92" s="20"/>
      <c r="I92" s="62">
        <f>I94</f>
        <v>640000</v>
      </c>
      <c r="J92" s="81"/>
      <c r="K92" s="81"/>
      <c r="L92" s="81"/>
      <c r="M92" s="81"/>
    </row>
    <row r="93" spans="1:13" ht="13.5" customHeight="1">
      <c r="A93" s="5"/>
      <c r="B93" s="5"/>
      <c r="C93" s="6"/>
      <c r="D93" s="133" t="s">
        <v>59</v>
      </c>
      <c r="E93" s="19"/>
      <c r="F93" s="18"/>
      <c r="G93" s="18"/>
      <c r="H93" s="18"/>
      <c r="I93" s="56"/>
      <c r="J93" s="81"/>
      <c r="K93" s="81"/>
      <c r="L93" s="81"/>
      <c r="M93" s="81"/>
    </row>
    <row r="94" spans="1:13" ht="71.25" customHeight="1">
      <c r="A94" s="5"/>
      <c r="B94" s="5"/>
      <c r="C94" s="6"/>
      <c r="D94" s="76"/>
      <c r="E94" s="19" t="s">
        <v>173</v>
      </c>
      <c r="F94" s="18"/>
      <c r="G94" s="20"/>
      <c r="H94" s="20"/>
      <c r="I94" s="63">
        <v>640000</v>
      </c>
      <c r="J94" s="81"/>
      <c r="K94" s="81"/>
      <c r="L94" s="81"/>
      <c r="M94" s="81"/>
    </row>
    <row r="95" spans="1:13" ht="30">
      <c r="A95" s="111">
        <v>1517323</v>
      </c>
      <c r="B95" s="111">
        <v>7323</v>
      </c>
      <c r="C95" s="131" t="s">
        <v>47</v>
      </c>
      <c r="D95" s="132" t="s">
        <v>154</v>
      </c>
      <c r="E95" s="112"/>
      <c r="F95" s="20"/>
      <c r="G95" s="20"/>
      <c r="H95" s="20"/>
      <c r="I95" s="62">
        <f>I97+I98+I99</f>
        <v>5200000</v>
      </c>
      <c r="J95" s="81"/>
      <c r="K95" s="81"/>
      <c r="L95" s="81"/>
      <c r="M95" s="81"/>
    </row>
    <row r="96" spans="1:13" ht="13.5" customHeight="1">
      <c r="A96" s="5"/>
      <c r="B96" s="5"/>
      <c r="C96" s="6"/>
      <c r="D96" s="133" t="s">
        <v>59</v>
      </c>
      <c r="E96" s="19"/>
      <c r="F96" s="18"/>
      <c r="G96" s="18"/>
      <c r="H96" s="18"/>
      <c r="I96" s="56"/>
      <c r="J96" s="81"/>
      <c r="K96" s="81"/>
      <c r="L96" s="81"/>
      <c r="M96" s="81"/>
    </row>
    <row r="97" spans="1:14" s="40" customFormat="1" ht="51.75" customHeight="1">
      <c r="A97" s="123"/>
      <c r="B97" s="123"/>
      <c r="C97" s="124"/>
      <c r="D97" s="135"/>
      <c r="E97" s="19" t="s">
        <v>171</v>
      </c>
      <c r="F97" s="167"/>
      <c r="G97" s="161"/>
      <c r="H97" s="161"/>
      <c r="I97" s="63">
        <v>300000</v>
      </c>
      <c r="J97" s="81"/>
      <c r="K97" s="81"/>
      <c r="L97" s="81"/>
      <c r="M97" s="81"/>
      <c r="N97" s="4"/>
    </row>
    <row r="98" spans="1:14" s="40" customFormat="1" ht="51.75" customHeight="1">
      <c r="A98" s="123"/>
      <c r="B98" s="123"/>
      <c r="C98" s="124"/>
      <c r="D98" s="135"/>
      <c r="E98" s="19" t="s">
        <v>153</v>
      </c>
      <c r="F98" s="167"/>
      <c r="G98" s="161"/>
      <c r="H98" s="161"/>
      <c r="I98" s="68">
        <v>3700000</v>
      </c>
      <c r="J98" s="81"/>
      <c r="K98" s="81"/>
      <c r="L98" s="81"/>
      <c r="M98" s="81"/>
      <c r="N98" s="4"/>
    </row>
    <row r="99" spans="1:14" s="40" customFormat="1" ht="48.75" customHeight="1">
      <c r="A99" s="123"/>
      <c r="B99" s="123"/>
      <c r="C99" s="124"/>
      <c r="D99" s="135"/>
      <c r="E99" s="121" t="s">
        <v>172</v>
      </c>
      <c r="F99" s="167"/>
      <c r="G99" s="167"/>
      <c r="H99" s="167"/>
      <c r="I99" s="119">
        <v>1200000</v>
      </c>
      <c r="J99" s="81"/>
      <c r="K99" s="81"/>
      <c r="L99" s="81"/>
      <c r="M99" s="81"/>
      <c r="N99" s="4"/>
    </row>
    <row r="100" spans="1:13" ht="30">
      <c r="A100" s="111">
        <v>1517325</v>
      </c>
      <c r="B100" s="111">
        <v>7325</v>
      </c>
      <c r="C100" s="131" t="s">
        <v>47</v>
      </c>
      <c r="D100" s="132" t="s">
        <v>157</v>
      </c>
      <c r="E100" s="112"/>
      <c r="F100" s="20"/>
      <c r="G100" s="20"/>
      <c r="H100" s="20"/>
      <c r="I100" s="62">
        <f>I102</f>
        <v>300000</v>
      </c>
      <c r="J100" s="81"/>
      <c r="K100" s="81"/>
      <c r="L100" s="81"/>
      <c r="M100" s="81"/>
    </row>
    <row r="101" spans="1:13" ht="13.5" customHeight="1">
      <c r="A101" s="5"/>
      <c r="B101" s="5"/>
      <c r="C101" s="6"/>
      <c r="D101" s="133" t="s">
        <v>59</v>
      </c>
      <c r="E101" s="19"/>
      <c r="F101" s="18"/>
      <c r="G101" s="18"/>
      <c r="H101" s="18"/>
      <c r="I101" s="56"/>
      <c r="J101" s="81"/>
      <c r="K101" s="81"/>
      <c r="L101" s="81"/>
      <c r="M101" s="81"/>
    </row>
    <row r="102" spans="1:14" s="40" customFormat="1" ht="62.25" customHeight="1">
      <c r="A102" s="123"/>
      <c r="B102" s="123"/>
      <c r="C102" s="124"/>
      <c r="D102" s="135"/>
      <c r="E102" s="118" t="s">
        <v>148</v>
      </c>
      <c r="F102" s="167"/>
      <c r="G102" s="161"/>
      <c r="H102" s="161"/>
      <c r="I102" s="63">
        <v>300000</v>
      </c>
      <c r="J102" s="81"/>
      <c r="K102" s="81"/>
      <c r="L102" s="81"/>
      <c r="M102" s="81"/>
      <c r="N102" s="4"/>
    </row>
    <row r="103" spans="1:14" s="40" customFormat="1" ht="30">
      <c r="A103" s="27">
        <v>1517670</v>
      </c>
      <c r="B103" s="27">
        <v>7670</v>
      </c>
      <c r="C103" s="61" t="s">
        <v>25</v>
      </c>
      <c r="D103" s="122" t="s">
        <v>52</v>
      </c>
      <c r="E103" s="17" t="s">
        <v>99</v>
      </c>
      <c r="F103" s="174"/>
      <c r="G103" s="174"/>
      <c r="H103" s="174"/>
      <c r="I103" s="66">
        <f>I105+I108+I113+I118+I120+I122+I124</f>
        <v>65300000</v>
      </c>
      <c r="J103" s="81"/>
      <c r="K103" s="81"/>
      <c r="L103" s="81"/>
      <c r="M103" s="81"/>
      <c r="N103" s="4"/>
    </row>
    <row r="104" spans="1:14" s="40" customFormat="1" ht="15">
      <c r="A104" s="123"/>
      <c r="B104" s="123"/>
      <c r="C104" s="124"/>
      <c r="D104" s="77" t="s">
        <v>59</v>
      </c>
      <c r="E104" s="173"/>
      <c r="F104" s="167"/>
      <c r="G104" s="167"/>
      <c r="H104" s="167"/>
      <c r="I104" s="169"/>
      <c r="J104" s="81"/>
      <c r="K104" s="81"/>
      <c r="L104" s="81"/>
      <c r="M104" s="81"/>
      <c r="N104" s="4"/>
    </row>
    <row r="105" spans="1:14" s="40" customFormat="1" ht="31.5" customHeight="1">
      <c r="A105" s="176"/>
      <c r="B105" s="176"/>
      <c r="C105" s="177"/>
      <c r="D105" s="178"/>
      <c r="E105" s="38" t="s">
        <v>65</v>
      </c>
      <c r="F105" s="39"/>
      <c r="G105" s="39"/>
      <c r="H105" s="39"/>
      <c r="I105" s="108">
        <f>I106+I107</f>
        <v>30000000</v>
      </c>
      <c r="J105" s="81"/>
      <c r="K105" s="81"/>
      <c r="L105" s="81"/>
      <c r="M105" s="81"/>
      <c r="N105" s="4"/>
    </row>
    <row r="106" spans="1:14" s="40" customFormat="1" ht="30" hidden="1">
      <c r="A106" s="87"/>
      <c r="B106" s="87"/>
      <c r="C106" s="88"/>
      <c r="D106" s="90"/>
      <c r="E106" s="19" t="s">
        <v>69</v>
      </c>
      <c r="F106" s="18"/>
      <c r="G106" s="18"/>
      <c r="H106" s="18"/>
      <c r="I106" s="63"/>
      <c r="J106" s="81"/>
      <c r="K106" s="81"/>
      <c r="L106" s="81"/>
      <c r="M106" s="81"/>
      <c r="N106" s="4"/>
    </row>
    <row r="107" spans="1:14" s="40" customFormat="1" ht="90">
      <c r="A107" s="123"/>
      <c r="B107" s="123"/>
      <c r="C107" s="124"/>
      <c r="D107" s="135"/>
      <c r="E107" s="19" t="s">
        <v>111</v>
      </c>
      <c r="F107" s="18"/>
      <c r="G107" s="18"/>
      <c r="H107" s="18"/>
      <c r="I107" s="63">
        <v>30000000</v>
      </c>
      <c r="J107" s="81"/>
      <c r="K107" s="81"/>
      <c r="L107" s="81"/>
      <c r="M107" s="81"/>
      <c r="N107" s="4"/>
    </row>
    <row r="108" spans="1:14" s="40" customFormat="1" ht="44.25" customHeight="1">
      <c r="A108" s="176"/>
      <c r="B108" s="176"/>
      <c r="C108" s="177"/>
      <c r="D108" s="178"/>
      <c r="E108" s="38" t="s">
        <v>66</v>
      </c>
      <c r="F108" s="39"/>
      <c r="G108" s="39"/>
      <c r="H108" s="39"/>
      <c r="I108" s="108">
        <f>I109+I112+I111+I110</f>
        <v>20000000</v>
      </c>
      <c r="J108" s="81"/>
      <c r="K108" s="81"/>
      <c r="L108" s="81"/>
      <c r="M108" s="81"/>
      <c r="N108" s="4"/>
    </row>
    <row r="109" spans="1:14" s="40" customFormat="1" ht="62.25" customHeight="1">
      <c r="A109" s="176"/>
      <c r="B109" s="176"/>
      <c r="C109" s="177"/>
      <c r="D109" s="178"/>
      <c r="E109" s="47" t="s">
        <v>112</v>
      </c>
      <c r="F109" s="39"/>
      <c r="G109" s="39"/>
      <c r="H109" s="39"/>
      <c r="I109" s="63">
        <v>20000000</v>
      </c>
      <c r="J109" s="81"/>
      <c r="K109" s="81"/>
      <c r="L109" s="81"/>
      <c r="M109" s="81"/>
      <c r="N109" s="4"/>
    </row>
    <row r="110" spans="1:14" s="40" customFormat="1" ht="62.25" customHeight="1" hidden="1">
      <c r="A110" s="176"/>
      <c r="B110" s="176"/>
      <c r="C110" s="177"/>
      <c r="D110" s="178"/>
      <c r="E110" s="95" t="s">
        <v>89</v>
      </c>
      <c r="F110" s="99"/>
      <c r="G110" s="99"/>
      <c r="H110" s="99"/>
      <c r="I110" s="92">
        <f>500000-500000</f>
        <v>0</v>
      </c>
      <c r="J110" s="81"/>
      <c r="K110" s="81"/>
      <c r="L110" s="81"/>
      <c r="M110" s="81"/>
      <c r="N110" s="4"/>
    </row>
    <row r="111" spans="1:14" s="40" customFormat="1" ht="62.25" customHeight="1" hidden="1">
      <c r="A111" s="96"/>
      <c r="B111" s="96"/>
      <c r="C111" s="97"/>
      <c r="D111" s="98"/>
      <c r="E111" s="168" t="s">
        <v>87</v>
      </c>
      <c r="F111" s="179"/>
      <c r="G111" s="179"/>
      <c r="H111" s="179"/>
      <c r="I111" s="92">
        <f>20000000-20000000</f>
        <v>0</v>
      </c>
      <c r="J111" s="81"/>
      <c r="K111" s="81"/>
      <c r="L111" s="81"/>
      <c r="M111" s="81"/>
      <c r="N111" s="4"/>
    </row>
    <row r="112" spans="1:14" s="40" customFormat="1" ht="62.25" customHeight="1" hidden="1">
      <c r="A112" s="123"/>
      <c r="B112" s="123"/>
      <c r="C112" s="124"/>
      <c r="D112" s="135"/>
      <c r="E112" s="175" t="s">
        <v>88</v>
      </c>
      <c r="F112" s="167"/>
      <c r="G112" s="167"/>
      <c r="H112" s="167"/>
      <c r="I112" s="92">
        <f>5000000-5000000</f>
        <v>0</v>
      </c>
      <c r="J112" s="81"/>
      <c r="K112" s="81"/>
      <c r="L112" s="81"/>
      <c r="M112" s="81"/>
      <c r="N112" s="4"/>
    </row>
    <row r="113" spans="1:14" s="40" customFormat="1" ht="45" customHeight="1">
      <c r="A113" s="96"/>
      <c r="B113" s="96"/>
      <c r="C113" s="97"/>
      <c r="D113" s="98"/>
      <c r="E113" s="48" t="s">
        <v>67</v>
      </c>
      <c r="F113" s="39"/>
      <c r="G113" s="39"/>
      <c r="H113" s="39"/>
      <c r="I113" s="108">
        <f>I114+I115+I116+I117</f>
        <v>300000</v>
      </c>
      <c r="J113" s="81"/>
      <c r="K113" s="81"/>
      <c r="L113" s="81"/>
      <c r="M113" s="81"/>
      <c r="N113" s="4"/>
    </row>
    <row r="114" spans="1:13" ht="90" customHeight="1">
      <c r="A114" s="87"/>
      <c r="B114" s="87"/>
      <c r="C114" s="88"/>
      <c r="D114" s="90"/>
      <c r="E114" s="7" t="s">
        <v>113</v>
      </c>
      <c r="F114" s="18"/>
      <c r="G114" s="18"/>
      <c r="H114" s="18"/>
      <c r="I114" s="63">
        <v>300000</v>
      </c>
      <c r="J114" s="81"/>
      <c r="K114" s="81"/>
      <c r="L114" s="81"/>
      <c r="M114" s="81"/>
    </row>
    <row r="115" spans="1:13" ht="36.75" customHeight="1" hidden="1">
      <c r="A115" s="123"/>
      <c r="B115" s="123"/>
      <c r="C115" s="124"/>
      <c r="D115" s="135"/>
      <c r="E115" s="7" t="s">
        <v>101</v>
      </c>
      <c r="F115" s="18"/>
      <c r="G115" s="18"/>
      <c r="H115" s="18"/>
      <c r="I115" s="63"/>
      <c r="J115" s="81"/>
      <c r="K115" s="81"/>
      <c r="L115" s="81"/>
      <c r="M115" s="81"/>
    </row>
    <row r="116" spans="1:13" ht="42.75" customHeight="1" hidden="1">
      <c r="A116" s="123"/>
      <c r="B116" s="123"/>
      <c r="C116" s="124"/>
      <c r="D116" s="135"/>
      <c r="E116" s="7" t="s">
        <v>102</v>
      </c>
      <c r="F116" s="18"/>
      <c r="G116" s="18"/>
      <c r="H116" s="18"/>
      <c r="I116" s="63"/>
      <c r="J116" s="81"/>
      <c r="K116" s="81"/>
      <c r="L116" s="81"/>
      <c r="M116" s="81"/>
    </row>
    <row r="117" spans="1:13" ht="57.75" customHeight="1" hidden="1">
      <c r="A117" s="123"/>
      <c r="B117" s="123"/>
      <c r="C117" s="124"/>
      <c r="D117" s="135"/>
      <c r="E117" s="7" t="s">
        <v>103</v>
      </c>
      <c r="F117" s="18"/>
      <c r="G117" s="18"/>
      <c r="H117" s="18"/>
      <c r="I117" s="63"/>
      <c r="J117" s="81"/>
      <c r="K117" s="81"/>
      <c r="L117" s="81"/>
      <c r="M117" s="81"/>
    </row>
    <row r="118" spans="1:13" ht="36.75" customHeight="1" hidden="1">
      <c r="A118" s="176"/>
      <c r="B118" s="176"/>
      <c r="C118" s="177"/>
      <c r="D118" s="178"/>
      <c r="E118" s="48" t="s">
        <v>116</v>
      </c>
      <c r="F118" s="39"/>
      <c r="G118" s="39"/>
      <c r="H118" s="39"/>
      <c r="I118" s="108">
        <f>I119</f>
        <v>0</v>
      </c>
      <c r="J118" s="81"/>
      <c r="K118" s="81"/>
      <c r="L118" s="81"/>
      <c r="M118" s="81"/>
    </row>
    <row r="119" spans="1:13" ht="88.5" customHeight="1" hidden="1">
      <c r="A119" s="87"/>
      <c r="B119" s="87"/>
      <c r="C119" s="88"/>
      <c r="D119" s="90"/>
      <c r="E119" s="49" t="s">
        <v>115</v>
      </c>
      <c r="F119" s="18"/>
      <c r="G119" s="18"/>
      <c r="H119" s="18"/>
      <c r="I119" s="63"/>
      <c r="J119" s="81"/>
      <c r="K119" s="81"/>
      <c r="L119" s="81"/>
      <c r="M119" s="81"/>
    </row>
    <row r="120" spans="1:13" ht="36.75" customHeight="1" hidden="1">
      <c r="A120" s="176"/>
      <c r="B120" s="176"/>
      <c r="C120" s="177"/>
      <c r="D120" s="178"/>
      <c r="E120" s="48" t="s">
        <v>74</v>
      </c>
      <c r="F120" s="39"/>
      <c r="G120" s="39"/>
      <c r="H120" s="39"/>
      <c r="I120" s="108">
        <f>I121</f>
        <v>0</v>
      </c>
      <c r="J120" s="81"/>
      <c r="K120" s="81"/>
      <c r="L120" s="81"/>
      <c r="M120" s="81"/>
    </row>
    <row r="121" spans="1:13" ht="36.75" customHeight="1" hidden="1">
      <c r="A121" s="87"/>
      <c r="B121" s="87"/>
      <c r="C121" s="88"/>
      <c r="D121" s="90"/>
      <c r="E121" s="47" t="s">
        <v>75</v>
      </c>
      <c r="F121" s="18"/>
      <c r="G121" s="18"/>
      <c r="H121" s="18"/>
      <c r="I121" s="63"/>
      <c r="J121" s="81"/>
      <c r="K121" s="81"/>
      <c r="L121" s="81"/>
      <c r="M121" s="81"/>
    </row>
    <row r="122" spans="1:13" ht="36.75" customHeight="1" hidden="1">
      <c r="A122" s="176"/>
      <c r="B122" s="176"/>
      <c r="C122" s="177"/>
      <c r="D122" s="178"/>
      <c r="E122" s="48" t="s">
        <v>104</v>
      </c>
      <c r="F122" s="39"/>
      <c r="G122" s="39"/>
      <c r="H122" s="39"/>
      <c r="I122" s="108">
        <f>I123</f>
        <v>0</v>
      </c>
      <c r="J122" s="81"/>
      <c r="K122" s="81"/>
      <c r="L122" s="81"/>
      <c r="M122" s="81"/>
    </row>
    <row r="123" spans="1:13" ht="60" customHeight="1" hidden="1">
      <c r="A123" s="87"/>
      <c r="B123" s="87"/>
      <c r="C123" s="88"/>
      <c r="D123" s="90"/>
      <c r="E123" s="47" t="s">
        <v>105</v>
      </c>
      <c r="F123" s="18"/>
      <c r="G123" s="18"/>
      <c r="H123" s="18"/>
      <c r="I123" s="63"/>
      <c r="J123" s="81"/>
      <c r="K123" s="81"/>
      <c r="L123" s="81"/>
      <c r="M123" s="81"/>
    </row>
    <row r="124" spans="1:13" ht="48.75" customHeight="1">
      <c r="A124" s="176"/>
      <c r="B124" s="176"/>
      <c r="C124" s="177"/>
      <c r="D124" s="178"/>
      <c r="E124" s="48" t="s">
        <v>68</v>
      </c>
      <c r="F124" s="39"/>
      <c r="G124" s="39"/>
      <c r="H124" s="39"/>
      <c r="I124" s="108">
        <f>I125</f>
        <v>15000000</v>
      </c>
      <c r="J124" s="81"/>
      <c r="K124" s="81"/>
      <c r="L124" s="81"/>
      <c r="M124" s="81"/>
    </row>
    <row r="125" spans="1:13" ht="90">
      <c r="A125" s="87"/>
      <c r="B125" s="87"/>
      <c r="C125" s="88"/>
      <c r="D125" s="90"/>
      <c r="E125" s="47" t="s">
        <v>90</v>
      </c>
      <c r="F125" s="18"/>
      <c r="G125" s="18"/>
      <c r="H125" s="18"/>
      <c r="I125" s="63">
        <v>15000000</v>
      </c>
      <c r="J125" s="81"/>
      <c r="K125" s="81"/>
      <c r="L125" s="120"/>
      <c r="M125" s="81"/>
    </row>
    <row r="126" spans="1:13" ht="32.25" customHeight="1">
      <c r="A126" s="27" t="s">
        <v>5</v>
      </c>
      <c r="B126" s="27">
        <v>9770</v>
      </c>
      <c r="C126" s="61" t="s">
        <v>45</v>
      </c>
      <c r="D126" s="122" t="s">
        <v>6</v>
      </c>
      <c r="E126" s="220"/>
      <c r="F126" s="130"/>
      <c r="G126" s="130"/>
      <c r="H126" s="130"/>
      <c r="I126" s="66">
        <f>I128+I129</f>
        <v>22000000</v>
      </c>
      <c r="J126" s="81"/>
      <c r="K126" s="81"/>
      <c r="L126" s="81"/>
      <c r="M126" s="81"/>
    </row>
    <row r="127" spans="1:13" ht="14.25" customHeight="1">
      <c r="A127" s="5"/>
      <c r="B127" s="5"/>
      <c r="C127" s="6"/>
      <c r="D127" s="133" t="s">
        <v>255</v>
      </c>
      <c r="E127" s="47"/>
      <c r="F127" s="18"/>
      <c r="G127" s="18"/>
      <c r="H127" s="18"/>
      <c r="I127" s="56"/>
      <c r="J127" s="81"/>
      <c r="K127" s="81"/>
      <c r="L127" s="81"/>
      <c r="M127" s="81"/>
    </row>
    <row r="128" spans="1:13" ht="15">
      <c r="A128" s="5"/>
      <c r="B128" s="5"/>
      <c r="C128" s="6"/>
      <c r="D128" s="76"/>
      <c r="E128" s="138" t="s">
        <v>7</v>
      </c>
      <c r="F128" s="18"/>
      <c r="G128" s="18"/>
      <c r="H128" s="18"/>
      <c r="I128" s="63">
        <v>2000000</v>
      </c>
      <c r="J128" s="81"/>
      <c r="K128" s="81"/>
      <c r="L128" s="81"/>
      <c r="M128" s="81"/>
    </row>
    <row r="129" spans="1:13" ht="30">
      <c r="A129" s="123"/>
      <c r="B129" s="123"/>
      <c r="C129" s="124"/>
      <c r="D129" s="135"/>
      <c r="E129" s="138" t="s">
        <v>8</v>
      </c>
      <c r="F129" s="18"/>
      <c r="G129" s="18"/>
      <c r="H129" s="18"/>
      <c r="I129" s="63">
        <v>20000000</v>
      </c>
      <c r="J129" s="81"/>
      <c r="K129" s="81"/>
      <c r="L129" s="81"/>
      <c r="M129" s="81"/>
    </row>
    <row r="130" spans="1:13" s="11" customFormat="1" ht="36.75" customHeight="1" hidden="1">
      <c r="A130" s="224" t="s">
        <v>253</v>
      </c>
      <c r="B130" s="225"/>
      <c r="C130" s="226"/>
      <c r="D130" s="227" t="s">
        <v>46</v>
      </c>
      <c r="E130" s="228"/>
      <c r="F130" s="16"/>
      <c r="G130" s="16"/>
      <c r="H130" s="16"/>
      <c r="I130" s="57">
        <v>0</v>
      </c>
      <c r="J130" s="146"/>
      <c r="K130" s="146"/>
      <c r="L130" s="146"/>
      <c r="M130" s="146"/>
    </row>
    <row r="131" spans="1:13" s="10" customFormat="1" ht="36.75" customHeight="1" hidden="1">
      <c r="A131" s="205" t="s">
        <v>254</v>
      </c>
      <c r="B131" s="206"/>
      <c r="C131" s="207"/>
      <c r="D131" s="208" t="s">
        <v>56</v>
      </c>
      <c r="E131" s="229"/>
      <c r="F131" s="115"/>
      <c r="G131" s="115"/>
      <c r="H131" s="115"/>
      <c r="I131" s="140">
        <v>0</v>
      </c>
      <c r="J131" s="147"/>
      <c r="K131" s="147"/>
      <c r="L131" s="147"/>
      <c r="M131" s="147"/>
    </row>
    <row r="132" spans="1:13" ht="36.75" customHeight="1" hidden="1">
      <c r="A132" s="123"/>
      <c r="B132" s="123"/>
      <c r="C132" s="124"/>
      <c r="D132" s="135"/>
      <c r="E132" s="138"/>
      <c r="F132" s="18"/>
      <c r="G132" s="18"/>
      <c r="H132" s="18"/>
      <c r="I132" s="63"/>
      <c r="J132" s="81"/>
      <c r="K132" s="81"/>
      <c r="L132" s="81"/>
      <c r="M132" s="81"/>
    </row>
    <row r="133" spans="1:13" ht="38.25" customHeight="1">
      <c r="A133" s="102" t="s">
        <v>138</v>
      </c>
      <c r="B133" s="103"/>
      <c r="C133" s="104"/>
      <c r="D133" s="100" t="s">
        <v>137</v>
      </c>
      <c r="E133" s="233"/>
      <c r="F133" s="191"/>
      <c r="G133" s="191"/>
      <c r="H133" s="191"/>
      <c r="I133" s="192">
        <f>I134</f>
        <v>2300000</v>
      </c>
      <c r="J133" s="81"/>
      <c r="K133" s="81"/>
      <c r="L133" s="81"/>
      <c r="M133" s="81"/>
    </row>
    <row r="134" spans="1:13" ht="43.5" customHeight="1">
      <c r="A134" s="105" t="s">
        <v>139</v>
      </c>
      <c r="B134" s="106"/>
      <c r="C134" s="107"/>
      <c r="D134" s="101" t="s">
        <v>58</v>
      </c>
      <c r="E134" s="234"/>
      <c r="F134" s="196"/>
      <c r="G134" s="196"/>
      <c r="H134" s="196"/>
      <c r="I134" s="197">
        <f>I135</f>
        <v>2300000</v>
      </c>
      <c r="J134" s="81"/>
      <c r="K134" s="81"/>
      <c r="L134" s="81"/>
      <c r="M134" s="81"/>
    </row>
    <row r="135" spans="1:13" ht="30">
      <c r="A135" s="5">
        <v>1917670</v>
      </c>
      <c r="B135" s="5">
        <v>7670</v>
      </c>
      <c r="C135" s="6" t="s">
        <v>25</v>
      </c>
      <c r="D135" s="76" t="s">
        <v>52</v>
      </c>
      <c r="E135" s="19" t="s">
        <v>99</v>
      </c>
      <c r="F135" s="44"/>
      <c r="G135" s="44"/>
      <c r="H135" s="44"/>
      <c r="I135" s="62">
        <f>I138+I139</f>
        <v>2300000</v>
      </c>
      <c r="J135" s="81"/>
      <c r="K135" s="81"/>
      <c r="L135" s="81"/>
      <c r="M135" s="81"/>
    </row>
    <row r="136" spans="1:13" ht="15">
      <c r="A136" s="5"/>
      <c r="B136" s="5"/>
      <c r="C136" s="6"/>
      <c r="D136" s="77" t="s">
        <v>59</v>
      </c>
      <c r="E136" s="47"/>
      <c r="F136" s="18"/>
      <c r="G136" s="18"/>
      <c r="H136" s="18"/>
      <c r="I136" s="56"/>
      <c r="J136" s="81"/>
      <c r="K136" s="81"/>
      <c r="L136" s="81"/>
      <c r="M136" s="81"/>
    </row>
    <row r="137" spans="1:13" ht="30" customHeight="1">
      <c r="A137" s="5"/>
      <c r="B137" s="5"/>
      <c r="C137" s="6"/>
      <c r="D137" s="76"/>
      <c r="E137" s="50" t="s">
        <v>276</v>
      </c>
      <c r="F137" s="44"/>
      <c r="G137" s="44"/>
      <c r="H137" s="44"/>
      <c r="I137" s="70">
        <f>I138+I139</f>
        <v>2300000</v>
      </c>
      <c r="J137" s="81"/>
      <c r="K137" s="81"/>
      <c r="L137" s="81"/>
      <c r="M137" s="81"/>
    </row>
    <row r="138" spans="1:43" ht="37.5" customHeight="1" hidden="1">
      <c r="A138" s="5"/>
      <c r="B138" s="5"/>
      <c r="C138" s="6"/>
      <c r="D138" s="76"/>
      <c r="E138" s="49" t="s">
        <v>100</v>
      </c>
      <c r="F138" s="44"/>
      <c r="G138" s="44"/>
      <c r="H138" s="44"/>
      <c r="I138" s="68">
        <f>5000000-2000000-3000000</f>
        <v>0</v>
      </c>
      <c r="J138" s="81"/>
      <c r="K138" s="81"/>
      <c r="L138" s="81"/>
      <c r="M138" s="8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1:43" s="40" customFormat="1" ht="158.25" customHeight="1">
      <c r="A139" s="5"/>
      <c r="B139" s="5"/>
      <c r="C139" s="6"/>
      <c r="D139" s="76"/>
      <c r="E139" s="49" t="s">
        <v>140</v>
      </c>
      <c r="F139" s="44"/>
      <c r="G139" s="44"/>
      <c r="H139" s="44"/>
      <c r="I139" s="68">
        <v>2300000</v>
      </c>
      <c r="J139" s="81"/>
      <c r="K139" s="81"/>
      <c r="L139" s="81"/>
      <c r="M139" s="81"/>
      <c r="N139" s="4"/>
      <c r="O139" s="55"/>
      <c r="P139" s="109">
        <f>I137+I147+I103+I32+I166</f>
        <v>71300000</v>
      </c>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row>
    <row r="140" spans="1:16" s="55" customFormat="1" ht="46.5" customHeight="1">
      <c r="A140" s="102" t="s">
        <v>256</v>
      </c>
      <c r="B140" s="103"/>
      <c r="C140" s="104"/>
      <c r="D140" s="182" t="s">
        <v>257</v>
      </c>
      <c r="E140" s="235"/>
      <c r="F140" s="232"/>
      <c r="G140" s="232"/>
      <c r="H140" s="232"/>
      <c r="I140" s="192">
        <f>I141</f>
        <v>100000</v>
      </c>
      <c r="J140" s="146"/>
      <c r="K140" s="146"/>
      <c r="L140" s="146"/>
      <c r="M140" s="146"/>
      <c r="N140" s="11"/>
      <c r="P140" s="109"/>
    </row>
    <row r="141" spans="1:16" s="60" customFormat="1" ht="42.75" customHeight="1">
      <c r="A141" s="105" t="s">
        <v>258</v>
      </c>
      <c r="B141" s="106"/>
      <c r="C141" s="107"/>
      <c r="D141" s="203" t="s">
        <v>259</v>
      </c>
      <c r="E141" s="236"/>
      <c r="F141" s="230"/>
      <c r="G141" s="230"/>
      <c r="H141" s="230"/>
      <c r="I141" s="197">
        <f>I142</f>
        <v>100000</v>
      </c>
      <c r="J141" s="147"/>
      <c r="K141" s="147"/>
      <c r="L141" s="147"/>
      <c r="M141" s="147"/>
      <c r="N141" s="10"/>
      <c r="P141" s="231"/>
    </row>
    <row r="142" spans="1:43" s="40" customFormat="1" ht="60">
      <c r="A142" s="5" t="s">
        <v>260</v>
      </c>
      <c r="B142" s="5" t="s">
        <v>261</v>
      </c>
      <c r="C142" s="6" t="s">
        <v>18</v>
      </c>
      <c r="D142" s="188" t="s">
        <v>262</v>
      </c>
      <c r="E142" s="155" t="s">
        <v>28</v>
      </c>
      <c r="F142" s="44"/>
      <c r="G142" s="44"/>
      <c r="H142" s="44"/>
      <c r="I142" s="62">
        <v>100000</v>
      </c>
      <c r="J142" s="81"/>
      <c r="K142" s="81"/>
      <c r="L142" s="81"/>
      <c r="M142" s="81"/>
      <c r="N142" s="4"/>
      <c r="O142" s="55"/>
      <c r="P142" s="109"/>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row>
    <row r="143" spans="1:43" s="11" customFormat="1" ht="69.75" customHeight="1">
      <c r="A143" s="102" t="s">
        <v>132</v>
      </c>
      <c r="B143" s="103"/>
      <c r="C143" s="104"/>
      <c r="D143" s="100" t="s">
        <v>48</v>
      </c>
      <c r="E143" s="233"/>
      <c r="F143" s="191"/>
      <c r="G143" s="191"/>
      <c r="H143" s="191"/>
      <c r="I143" s="192">
        <f>I144</f>
        <v>500000</v>
      </c>
      <c r="J143" s="81"/>
      <c r="K143" s="81"/>
      <c r="L143" s="81"/>
      <c r="M143" s="81"/>
      <c r="N143" s="4"/>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s="10" customFormat="1" ht="55.5" customHeight="1">
      <c r="A144" s="105" t="s">
        <v>133</v>
      </c>
      <c r="B144" s="106"/>
      <c r="C144" s="107"/>
      <c r="D144" s="101" t="s">
        <v>57</v>
      </c>
      <c r="E144" s="234"/>
      <c r="F144" s="196"/>
      <c r="G144" s="196"/>
      <c r="H144" s="196"/>
      <c r="I144" s="197">
        <f>I145</f>
        <v>500000</v>
      </c>
      <c r="J144" s="81"/>
      <c r="K144" s="81"/>
      <c r="L144" s="81"/>
      <c r="M144" s="81"/>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1:13" ht="39.75" customHeight="1">
      <c r="A145" s="5">
        <v>2817670</v>
      </c>
      <c r="B145" s="5">
        <v>7670</v>
      </c>
      <c r="C145" s="6" t="s">
        <v>25</v>
      </c>
      <c r="D145" s="76" t="s">
        <v>52</v>
      </c>
      <c r="E145" s="19" t="s">
        <v>99</v>
      </c>
      <c r="F145" s="44"/>
      <c r="G145" s="44"/>
      <c r="H145" s="44"/>
      <c r="I145" s="62">
        <f>I147</f>
        <v>500000</v>
      </c>
      <c r="J145" s="81"/>
      <c r="K145" s="81"/>
      <c r="L145" s="81"/>
      <c r="M145" s="81"/>
    </row>
    <row r="146" spans="1:13" ht="15" customHeight="1">
      <c r="A146" s="123"/>
      <c r="B146" s="123"/>
      <c r="C146" s="124"/>
      <c r="D146" s="77" t="s">
        <v>59</v>
      </c>
      <c r="E146" s="168"/>
      <c r="F146" s="167"/>
      <c r="G146" s="167"/>
      <c r="H146" s="167"/>
      <c r="I146" s="169"/>
      <c r="J146" s="81"/>
      <c r="K146" s="81"/>
      <c r="L146" s="81"/>
      <c r="M146" s="81"/>
    </row>
    <row r="147" spans="1:13" ht="36" customHeight="1">
      <c r="A147" s="123"/>
      <c r="B147" s="123"/>
      <c r="C147" s="124"/>
      <c r="D147" s="135"/>
      <c r="E147" s="50" t="s">
        <v>98</v>
      </c>
      <c r="F147" s="94"/>
      <c r="G147" s="94"/>
      <c r="H147" s="94"/>
      <c r="I147" s="70">
        <f>I148+I149+I150+I151+I152</f>
        <v>500000</v>
      </c>
      <c r="J147" s="81"/>
      <c r="K147" s="81"/>
      <c r="L147" s="81"/>
      <c r="M147" s="81"/>
    </row>
    <row r="148" spans="1:13" ht="21" customHeight="1">
      <c r="A148" s="87"/>
      <c r="B148" s="87"/>
      <c r="C148" s="88"/>
      <c r="D148" s="90"/>
      <c r="E148" s="7" t="s">
        <v>134</v>
      </c>
      <c r="F148" s="20"/>
      <c r="G148" s="20"/>
      <c r="H148" s="20"/>
      <c r="I148" s="68">
        <v>320000</v>
      </c>
      <c r="J148" s="81"/>
      <c r="K148" s="81"/>
      <c r="L148" s="81"/>
      <c r="M148" s="81"/>
    </row>
    <row r="149" spans="1:13" ht="21" customHeight="1">
      <c r="A149" s="123"/>
      <c r="B149" s="123"/>
      <c r="C149" s="124"/>
      <c r="D149" s="135"/>
      <c r="E149" s="7" t="s">
        <v>135</v>
      </c>
      <c r="F149" s="20"/>
      <c r="G149" s="20"/>
      <c r="H149" s="20"/>
      <c r="I149" s="68">
        <v>71000</v>
      </c>
      <c r="J149" s="81"/>
      <c r="K149" s="81"/>
      <c r="L149" s="81"/>
      <c r="M149" s="81"/>
    </row>
    <row r="150" spans="1:13" ht="33" customHeight="1">
      <c r="A150" s="123"/>
      <c r="B150" s="123"/>
      <c r="C150" s="124"/>
      <c r="D150" s="135"/>
      <c r="E150" s="7" t="s">
        <v>142</v>
      </c>
      <c r="F150" s="20"/>
      <c r="G150" s="20"/>
      <c r="H150" s="20"/>
      <c r="I150" s="68">
        <v>84000</v>
      </c>
      <c r="J150" s="81"/>
      <c r="K150" s="81"/>
      <c r="L150" s="81"/>
      <c r="M150" s="81"/>
    </row>
    <row r="151" spans="1:13" ht="34.5" customHeight="1" hidden="1">
      <c r="A151" s="123"/>
      <c r="B151" s="123"/>
      <c r="C151" s="124"/>
      <c r="D151" s="135"/>
      <c r="E151" s="7" t="s">
        <v>70</v>
      </c>
      <c r="F151" s="20"/>
      <c r="G151" s="20"/>
      <c r="H151" s="20"/>
      <c r="I151" s="68"/>
      <c r="J151" s="81"/>
      <c r="K151" s="81"/>
      <c r="L151" s="81"/>
      <c r="M151" s="81"/>
    </row>
    <row r="152" spans="1:13" ht="37.5" customHeight="1">
      <c r="A152" s="123"/>
      <c r="B152" s="123"/>
      <c r="C152" s="124"/>
      <c r="D152" s="135"/>
      <c r="E152" s="7" t="s">
        <v>136</v>
      </c>
      <c r="F152" s="20"/>
      <c r="G152" s="20"/>
      <c r="H152" s="20"/>
      <c r="I152" s="68">
        <v>25000</v>
      </c>
      <c r="J152" s="81"/>
      <c r="K152" s="81"/>
      <c r="L152" s="81"/>
      <c r="M152" s="81"/>
    </row>
    <row r="153" spans="1:13" s="11" customFormat="1" ht="69" customHeight="1">
      <c r="A153" s="102" t="s">
        <v>263</v>
      </c>
      <c r="B153" s="103"/>
      <c r="C153" s="104"/>
      <c r="D153" s="182" t="s">
        <v>264</v>
      </c>
      <c r="E153" s="239"/>
      <c r="F153" s="240"/>
      <c r="G153" s="240"/>
      <c r="H153" s="240"/>
      <c r="I153" s="192">
        <f>I154</f>
        <v>26000</v>
      </c>
      <c r="J153" s="146"/>
      <c r="K153" s="146"/>
      <c r="L153" s="146"/>
      <c r="M153" s="146"/>
    </row>
    <row r="154" spans="1:13" s="10" customFormat="1" ht="55.5" customHeight="1">
      <c r="A154" s="105" t="s">
        <v>265</v>
      </c>
      <c r="B154" s="106"/>
      <c r="C154" s="107"/>
      <c r="D154" s="203" t="s">
        <v>266</v>
      </c>
      <c r="E154" s="203"/>
      <c r="F154" s="241"/>
      <c r="G154" s="241"/>
      <c r="H154" s="241"/>
      <c r="I154" s="197">
        <f>I155</f>
        <v>26000</v>
      </c>
      <c r="J154" s="147"/>
      <c r="K154" s="147"/>
      <c r="L154" s="147"/>
      <c r="M154" s="147"/>
    </row>
    <row r="155" spans="1:13" ht="65.25" customHeight="1">
      <c r="A155" s="111" t="s">
        <v>9</v>
      </c>
      <c r="B155" s="113">
        <v>8110</v>
      </c>
      <c r="C155" s="6" t="s">
        <v>76</v>
      </c>
      <c r="D155" s="139" t="s">
        <v>10</v>
      </c>
      <c r="E155" s="47" t="s">
        <v>28</v>
      </c>
      <c r="F155" s="167"/>
      <c r="G155" s="167"/>
      <c r="H155" s="167"/>
      <c r="I155" s="56">
        <v>26000</v>
      </c>
      <c r="J155" s="81"/>
      <c r="K155" s="81"/>
      <c r="L155" s="81"/>
      <c r="M155" s="81"/>
    </row>
    <row r="156" spans="1:13" s="11" customFormat="1" ht="44.25" customHeight="1">
      <c r="A156" s="102" t="s">
        <v>128</v>
      </c>
      <c r="B156" s="103"/>
      <c r="C156" s="104"/>
      <c r="D156" s="182" t="s">
        <v>130</v>
      </c>
      <c r="E156" s="238"/>
      <c r="F156" s="16"/>
      <c r="G156" s="16"/>
      <c r="H156" s="16"/>
      <c r="I156" s="192">
        <f>I157</f>
        <v>3887700</v>
      </c>
      <c r="J156" s="146"/>
      <c r="K156" s="146"/>
      <c r="L156" s="146"/>
      <c r="M156" s="146"/>
    </row>
    <row r="157" spans="1:13" s="10" customFormat="1" ht="57">
      <c r="A157" s="105" t="s">
        <v>129</v>
      </c>
      <c r="B157" s="106"/>
      <c r="C157" s="107"/>
      <c r="D157" s="203" t="s">
        <v>54</v>
      </c>
      <c r="E157" s="208"/>
      <c r="F157" s="115"/>
      <c r="G157" s="115"/>
      <c r="H157" s="115"/>
      <c r="I157" s="197">
        <f>I158+I160+I161</f>
        <v>3887700</v>
      </c>
      <c r="J157" s="147"/>
      <c r="K157" s="147"/>
      <c r="L157" s="147"/>
      <c r="M157" s="147"/>
    </row>
    <row r="158" spans="1:43" ht="33" customHeight="1">
      <c r="A158" s="5" t="s">
        <v>11</v>
      </c>
      <c r="B158" s="5">
        <v>6080</v>
      </c>
      <c r="C158" s="6"/>
      <c r="D158" s="76" t="s">
        <v>12</v>
      </c>
      <c r="E158" s="47"/>
      <c r="F158" s="18"/>
      <c r="G158" s="18"/>
      <c r="H158" s="18"/>
      <c r="I158" s="56">
        <v>3437700</v>
      </c>
      <c r="J158" s="81"/>
      <c r="K158" s="81"/>
      <c r="L158" s="81"/>
      <c r="M158" s="8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1:43" s="86" customFormat="1" ht="45" customHeight="1">
      <c r="A159" s="162" t="s">
        <v>13</v>
      </c>
      <c r="B159" s="162">
        <v>6082</v>
      </c>
      <c r="C159" s="215" t="s">
        <v>14</v>
      </c>
      <c r="D159" s="216" t="s">
        <v>15</v>
      </c>
      <c r="E159" s="242" t="s">
        <v>28</v>
      </c>
      <c r="F159" s="217"/>
      <c r="G159" s="217"/>
      <c r="H159" s="217"/>
      <c r="I159" s="218">
        <v>3437700</v>
      </c>
      <c r="J159" s="85"/>
      <c r="K159" s="85"/>
      <c r="L159" s="85"/>
      <c r="M159" s="85"/>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row>
    <row r="160" spans="1:43" ht="95.25" customHeight="1">
      <c r="A160" s="5">
        <v>3117130</v>
      </c>
      <c r="B160" s="5">
        <v>7130</v>
      </c>
      <c r="C160" s="6" t="s">
        <v>42</v>
      </c>
      <c r="D160" s="76" t="s">
        <v>131</v>
      </c>
      <c r="E160" s="19" t="s">
        <v>143</v>
      </c>
      <c r="F160" s="18"/>
      <c r="G160" s="18"/>
      <c r="H160" s="18"/>
      <c r="I160" s="56">
        <v>150000</v>
      </c>
      <c r="J160" s="81"/>
      <c r="K160" s="81"/>
      <c r="L160" s="81"/>
      <c r="M160" s="8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1:43" ht="119.25" customHeight="1">
      <c r="A161" s="5">
        <v>3117660</v>
      </c>
      <c r="B161" s="5">
        <v>7660</v>
      </c>
      <c r="C161" s="6" t="s">
        <v>25</v>
      </c>
      <c r="D161" s="76" t="s">
        <v>82</v>
      </c>
      <c r="E161" s="19" t="s">
        <v>141</v>
      </c>
      <c r="F161" s="18"/>
      <c r="G161" s="18"/>
      <c r="H161" s="18"/>
      <c r="I161" s="56">
        <v>300000</v>
      </c>
      <c r="J161" s="81"/>
      <c r="K161" s="81"/>
      <c r="L161" s="81"/>
      <c r="M161" s="81"/>
      <c r="O161" s="11"/>
      <c r="P161" s="250">
        <f>I160+I161</f>
        <v>450000</v>
      </c>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1:13" s="11" customFormat="1" ht="49.5" customHeight="1">
      <c r="A162" s="102" t="s">
        <v>125</v>
      </c>
      <c r="B162" s="103"/>
      <c r="C162" s="104"/>
      <c r="D162" s="182" t="s">
        <v>124</v>
      </c>
      <c r="E162" s="238"/>
      <c r="F162" s="16"/>
      <c r="G162" s="16"/>
      <c r="H162" s="16"/>
      <c r="I162" s="192">
        <f>I163</f>
        <v>200000</v>
      </c>
      <c r="J162" s="146"/>
      <c r="K162" s="146"/>
      <c r="L162" s="146"/>
      <c r="M162" s="146"/>
    </row>
    <row r="163" spans="1:13" s="10" customFormat="1" ht="57" customHeight="1">
      <c r="A163" s="105" t="s">
        <v>126</v>
      </c>
      <c r="B163" s="106"/>
      <c r="C163" s="107"/>
      <c r="D163" s="203" t="s">
        <v>267</v>
      </c>
      <c r="E163" s="208"/>
      <c r="F163" s="115"/>
      <c r="G163" s="115"/>
      <c r="H163" s="115"/>
      <c r="I163" s="197">
        <f>I164</f>
        <v>200000</v>
      </c>
      <c r="J163" s="147"/>
      <c r="K163" s="147"/>
      <c r="L163" s="147"/>
      <c r="M163" s="147"/>
    </row>
    <row r="164" spans="1:13" ht="37.5" customHeight="1">
      <c r="A164" s="5" t="s">
        <v>127</v>
      </c>
      <c r="B164" s="5">
        <v>7670</v>
      </c>
      <c r="C164" s="6" t="s">
        <v>25</v>
      </c>
      <c r="D164" s="76" t="s">
        <v>52</v>
      </c>
      <c r="E164" s="19" t="s">
        <v>99</v>
      </c>
      <c r="F164" s="44"/>
      <c r="G164" s="44"/>
      <c r="H164" s="44"/>
      <c r="I164" s="62">
        <f>I166</f>
        <v>200000</v>
      </c>
      <c r="J164" s="81"/>
      <c r="K164" s="81"/>
      <c r="L164" s="81"/>
      <c r="M164" s="81"/>
    </row>
    <row r="165" spans="1:13" ht="15">
      <c r="A165" s="123"/>
      <c r="B165" s="123"/>
      <c r="C165" s="124"/>
      <c r="D165" s="77" t="s">
        <v>59</v>
      </c>
      <c r="E165" s="47"/>
      <c r="F165" s="18"/>
      <c r="G165" s="18"/>
      <c r="H165" s="18"/>
      <c r="I165" s="56"/>
      <c r="J165" s="81"/>
      <c r="K165" s="81"/>
      <c r="L165" s="81"/>
      <c r="M165" s="81"/>
    </row>
    <row r="166" spans="1:13" ht="37.5" customHeight="1">
      <c r="A166" s="123"/>
      <c r="B166" s="123"/>
      <c r="C166" s="124"/>
      <c r="D166" s="135"/>
      <c r="E166" s="50" t="s">
        <v>95</v>
      </c>
      <c r="F166" s="44"/>
      <c r="G166" s="44"/>
      <c r="H166" s="44"/>
      <c r="I166" s="69">
        <f>I167+I168</f>
        <v>200000</v>
      </c>
      <c r="J166" s="81"/>
      <c r="K166" s="81"/>
      <c r="L166" s="81"/>
      <c r="M166" s="81"/>
    </row>
    <row r="167" spans="1:13" ht="24.75" customHeight="1">
      <c r="A167" s="87"/>
      <c r="B167" s="87"/>
      <c r="C167" s="88"/>
      <c r="D167" s="90"/>
      <c r="E167" s="46" t="s">
        <v>96</v>
      </c>
      <c r="F167" s="20"/>
      <c r="G167" s="20"/>
      <c r="H167" s="20"/>
      <c r="I167" s="68">
        <v>163935</v>
      </c>
      <c r="J167" s="81"/>
      <c r="K167" s="81"/>
      <c r="L167" s="81"/>
      <c r="M167" s="81"/>
    </row>
    <row r="168" spans="1:13" ht="39" customHeight="1">
      <c r="A168" s="123"/>
      <c r="B168" s="123"/>
      <c r="C168" s="124"/>
      <c r="D168" s="135"/>
      <c r="E168" s="7" t="s">
        <v>97</v>
      </c>
      <c r="F168" s="20"/>
      <c r="G168" s="20"/>
      <c r="H168" s="20"/>
      <c r="I168" s="68">
        <v>36065</v>
      </c>
      <c r="J168" s="81"/>
      <c r="K168" s="81"/>
      <c r="L168" s="81"/>
      <c r="M168" s="81"/>
    </row>
    <row r="169" spans="1:13" s="11" customFormat="1" ht="42.75" hidden="1">
      <c r="A169" s="102" t="s">
        <v>268</v>
      </c>
      <c r="B169" s="103"/>
      <c r="C169" s="104"/>
      <c r="D169" s="182" t="s">
        <v>269</v>
      </c>
      <c r="E169" s="238"/>
      <c r="F169" s="16"/>
      <c r="G169" s="16"/>
      <c r="H169" s="16"/>
      <c r="I169" s="192">
        <f>I170</f>
        <v>0</v>
      </c>
      <c r="J169" s="146"/>
      <c r="K169" s="146"/>
      <c r="L169" s="146"/>
      <c r="M169" s="146"/>
    </row>
    <row r="170" spans="1:13" s="10" customFormat="1" ht="28.5" hidden="1">
      <c r="A170" s="105" t="s">
        <v>270</v>
      </c>
      <c r="B170" s="106"/>
      <c r="C170" s="107"/>
      <c r="D170" s="203" t="s">
        <v>271</v>
      </c>
      <c r="E170" s="208"/>
      <c r="F170" s="115"/>
      <c r="G170" s="115"/>
      <c r="H170" s="115"/>
      <c r="I170" s="197">
        <f>I171</f>
        <v>0</v>
      </c>
      <c r="J170" s="147"/>
      <c r="K170" s="147"/>
      <c r="L170" s="147"/>
      <c r="M170" s="147"/>
    </row>
    <row r="171" spans="1:13" ht="15" hidden="1">
      <c r="A171" s="123"/>
      <c r="B171" s="123"/>
      <c r="C171" s="124"/>
      <c r="D171" s="135"/>
      <c r="E171" s="7"/>
      <c r="F171" s="20"/>
      <c r="G171" s="20"/>
      <c r="H171" s="20"/>
      <c r="I171" s="62"/>
      <c r="J171" s="81"/>
      <c r="K171" s="81"/>
      <c r="L171" s="81"/>
      <c r="M171" s="81"/>
    </row>
    <row r="172" spans="1:13" s="11" customFormat="1" ht="42.75" hidden="1">
      <c r="A172" s="102" t="s">
        <v>272</v>
      </c>
      <c r="B172" s="103"/>
      <c r="C172" s="104"/>
      <c r="D172" s="182" t="s">
        <v>269</v>
      </c>
      <c r="E172" s="238"/>
      <c r="F172" s="16"/>
      <c r="G172" s="16"/>
      <c r="H172" s="16"/>
      <c r="I172" s="192">
        <f>I173</f>
        <v>0</v>
      </c>
      <c r="J172" s="146"/>
      <c r="K172" s="146"/>
      <c r="L172" s="146"/>
      <c r="M172" s="146"/>
    </row>
    <row r="173" spans="1:13" s="10" customFormat="1" ht="28.5" hidden="1">
      <c r="A173" s="105" t="s">
        <v>273</v>
      </c>
      <c r="B173" s="106"/>
      <c r="C173" s="107"/>
      <c r="D173" s="185" t="s">
        <v>31</v>
      </c>
      <c r="E173" s="208"/>
      <c r="F173" s="115"/>
      <c r="G173" s="115"/>
      <c r="H173" s="115"/>
      <c r="I173" s="197">
        <f>I174+I175</f>
        <v>0</v>
      </c>
      <c r="J173" s="147"/>
      <c r="K173" s="147"/>
      <c r="L173" s="147"/>
      <c r="M173" s="147"/>
    </row>
    <row r="174" spans="1:14" s="45" customFormat="1" ht="56.25" customHeight="1" hidden="1">
      <c r="A174" s="111">
        <v>4026010</v>
      </c>
      <c r="B174" s="113">
        <v>6010</v>
      </c>
      <c r="C174" s="110" t="s">
        <v>32</v>
      </c>
      <c r="D174" s="76" t="s">
        <v>144</v>
      </c>
      <c r="E174" s="19" t="s">
        <v>28</v>
      </c>
      <c r="F174" s="20"/>
      <c r="G174" s="20"/>
      <c r="H174" s="20"/>
      <c r="I174" s="62">
        <v>0</v>
      </c>
      <c r="J174" s="81"/>
      <c r="K174" s="81"/>
      <c r="L174" s="81"/>
      <c r="M174" s="81"/>
      <c r="N174" s="4"/>
    </row>
    <row r="175" spans="1:13" ht="33" customHeight="1" hidden="1">
      <c r="A175" s="5">
        <v>4026030</v>
      </c>
      <c r="B175" s="5">
        <v>6030</v>
      </c>
      <c r="C175" s="6" t="s">
        <v>32</v>
      </c>
      <c r="D175" s="76" t="s">
        <v>145</v>
      </c>
      <c r="E175" s="19" t="s">
        <v>28</v>
      </c>
      <c r="F175" s="18"/>
      <c r="G175" s="18"/>
      <c r="H175" s="18"/>
      <c r="I175" s="56">
        <v>0</v>
      </c>
      <c r="J175" s="81"/>
      <c r="K175" s="81"/>
      <c r="L175" s="81"/>
      <c r="M175" s="81"/>
    </row>
    <row r="176" spans="1:13" ht="42.75" hidden="1">
      <c r="A176" s="102" t="s">
        <v>274</v>
      </c>
      <c r="B176" s="103"/>
      <c r="C176" s="104"/>
      <c r="D176" s="182" t="s">
        <v>269</v>
      </c>
      <c r="E176" s="15"/>
      <c r="F176" s="16"/>
      <c r="G176" s="16"/>
      <c r="H176" s="16"/>
      <c r="I176" s="192">
        <f>I177</f>
        <v>0</v>
      </c>
      <c r="J176" s="81"/>
      <c r="K176" s="81"/>
      <c r="L176" s="81"/>
      <c r="M176" s="81"/>
    </row>
    <row r="177" spans="1:13" ht="33" customHeight="1" hidden="1">
      <c r="A177" s="105" t="s">
        <v>275</v>
      </c>
      <c r="B177" s="106"/>
      <c r="C177" s="107"/>
      <c r="D177" s="185" t="s">
        <v>114</v>
      </c>
      <c r="E177" s="114"/>
      <c r="F177" s="115"/>
      <c r="G177" s="115"/>
      <c r="H177" s="115"/>
      <c r="I177" s="197">
        <f>I178+I179</f>
        <v>0</v>
      </c>
      <c r="J177" s="81"/>
      <c r="K177" s="81"/>
      <c r="L177" s="81"/>
      <c r="M177" s="81"/>
    </row>
    <row r="178" spans="1:14" s="45" customFormat="1" ht="56.25" customHeight="1" hidden="1">
      <c r="A178" s="111">
        <v>4036010</v>
      </c>
      <c r="B178" s="113">
        <v>6010</v>
      </c>
      <c r="C178" s="110" t="s">
        <v>32</v>
      </c>
      <c r="D178" s="76" t="s">
        <v>144</v>
      </c>
      <c r="E178" s="19" t="s">
        <v>28</v>
      </c>
      <c r="F178" s="20"/>
      <c r="G178" s="20"/>
      <c r="H178" s="20"/>
      <c r="I178" s="62">
        <v>0</v>
      </c>
      <c r="J178" s="81"/>
      <c r="K178" s="81"/>
      <c r="L178" s="81"/>
      <c r="M178" s="81"/>
      <c r="N178" s="4"/>
    </row>
    <row r="179" spans="1:13" ht="29.25" customHeight="1" hidden="1">
      <c r="A179" s="5">
        <v>4036030</v>
      </c>
      <c r="B179" s="5">
        <v>6030</v>
      </c>
      <c r="C179" s="6" t="s">
        <v>32</v>
      </c>
      <c r="D179" s="76" t="s">
        <v>145</v>
      </c>
      <c r="E179" s="19" t="s">
        <v>28</v>
      </c>
      <c r="F179" s="18"/>
      <c r="G179" s="18"/>
      <c r="H179" s="18"/>
      <c r="I179" s="56">
        <v>0</v>
      </c>
      <c r="J179" s="81"/>
      <c r="K179" s="81"/>
      <c r="L179" s="81"/>
      <c r="M179" s="81"/>
    </row>
    <row r="180" spans="1:43" s="34" customFormat="1" ht="54" customHeight="1">
      <c r="A180" s="244"/>
      <c r="B180" s="244"/>
      <c r="C180" s="245"/>
      <c r="D180" s="246" t="s">
        <v>20</v>
      </c>
      <c r="E180" s="247"/>
      <c r="F180" s="248"/>
      <c r="G180" s="248"/>
      <c r="H180" s="248"/>
      <c r="I180" s="249">
        <f>I10+I41+I58++I68+I130+I133+I140+I143+I153+I156+I162+I169+I172+I176</f>
        <v>182269595</v>
      </c>
      <c r="J180" s="81"/>
      <c r="K180" s="81"/>
      <c r="L180" s="81"/>
      <c r="M180" s="81"/>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ht="15">
      <c r="E181" s="51"/>
    </row>
    <row r="182" spans="5:43" ht="157.5" customHeight="1">
      <c r="E182" s="51"/>
      <c r="I182" s="58"/>
      <c r="J182" s="21"/>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row>
    <row r="183" spans="1:43" s="13" customFormat="1" ht="51" customHeight="1" hidden="1">
      <c r="A183" s="30"/>
      <c r="B183" s="31"/>
      <c r="C183" s="30"/>
      <c r="D183" s="79"/>
      <c r="E183" s="52"/>
      <c r="F183" s="32"/>
      <c r="G183" s="32"/>
      <c r="H183" s="33"/>
      <c r="I183" s="59"/>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row>
    <row r="184" spans="1:43" s="37" customFormat="1" ht="26.25">
      <c r="A184" s="36"/>
      <c r="B184" s="36" t="s">
        <v>63</v>
      </c>
      <c r="C184" s="36"/>
      <c r="D184" s="80"/>
      <c r="E184" s="53"/>
      <c r="G184" s="36"/>
      <c r="H184" s="36" t="s">
        <v>64</v>
      </c>
      <c r="I184" s="36"/>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row>
    <row r="185" spans="1:9" s="13" customFormat="1" ht="30.75">
      <c r="A185" s="29"/>
      <c r="B185" s="29"/>
      <c r="C185" s="29"/>
      <c r="D185" s="71"/>
      <c r="E185" s="54"/>
      <c r="F185" s="29"/>
      <c r="G185" s="29"/>
      <c r="H185" s="33"/>
      <c r="I185" s="29"/>
    </row>
    <row r="186" spans="1:43" s="13" customFormat="1" ht="30.75">
      <c r="A186" s="29"/>
      <c r="B186" s="29"/>
      <c r="C186" s="29"/>
      <c r="D186" s="71"/>
      <c r="E186" s="54"/>
      <c r="F186" s="29"/>
      <c r="G186" s="255"/>
      <c r="H186" s="255"/>
      <c r="I186" s="255"/>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ht="15">
      <c r="E187" s="51"/>
    </row>
    <row r="188" ht="15">
      <c r="E188" s="51"/>
    </row>
    <row r="189" ht="15">
      <c r="E189" s="51"/>
    </row>
    <row r="190" ht="15">
      <c r="E190" s="51"/>
    </row>
    <row r="191" ht="15">
      <c r="E191" s="51"/>
    </row>
    <row r="192" ht="15">
      <c r="E192" s="51"/>
    </row>
    <row r="193" ht="15">
      <c r="E193" s="51"/>
    </row>
    <row r="194" ht="15">
      <c r="E194" s="51"/>
    </row>
    <row r="195" ht="15">
      <c r="E195" s="51"/>
    </row>
    <row r="196" ht="15">
      <c r="E196" s="51"/>
    </row>
    <row r="197" ht="15">
      <c r="E197" s="51"/>
    </row>
    <row r="198" ht="15">
      <c r="E198" s="51"/>
    </row>
    <row r="199" ht="15">
      <c r="E199" s="51"/>
    </row>
    <row r="200" ht="15">
      <c r="E200" s="51"/>
    </row>
    <row r="201" ht="15">
      <c r="E201" s="51"/>
    </row>
    <row r="202" ht="15">
      <c r="E202" s="51"/>
    </row>
    <row r="203" ht="15">
      <c r="E203" s="51"/>
    </row>
    <row r="204" ht="15">
      <c r="E204" s="51"/>
    </row>
    <row r="205" ht="15">
      <c r="E205" s="51"/>
    </row>
    <row r="206" ht="15">
      <c r="E206" s="51"/>
    </row>
    <row r="207" ht="15">
      <c r="E207" s="51"/>
    </row>
    <row r="208" ht="15">
      <c r="E208" s="51"/>
    </row>
    <row r="209" ht="15">
      <c r="E209" s="51"/>
    </row>
    <row r="210" ht="15">
      <c r="E210" s="51"/>
    </row>
    <row r="211" ht="15">
      <c r="E211" s="51"/>
    </row>
    <row r="212" ht="15">
      <c r="E212" s="51"/>
    </row>
  </sheetData>
  <sheetProtection/>
  <mergeCells count="4">
    <mergeCell ref="H1:I1"/>
    <mergeCell ref="A2:I2"/>
    <mergeCell ref="A3:G3"/>
    <mergeCell ref="G186:I186"/>
  </mergeCells>
  <printOptions horizontalCentered="1"/>
  <pageMargins left="0.85" right="0.41" top="0.53" bottom="0.43" header="0.1968503937007874" footer="0.1968503937007874"/>
  <pageSetup fitToHeight="35" horizontalDpi="600" verticalDpi="600" orientation="portrait" paperSize="9"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2017-12-10T15:24:48Z</cp:lastPrinted>
  <dcterms:created xsi:type="dcterms:W3CDTF">2014-01-17T10:52:16Z</dcterms:created>
  <dcterms:modified xsi:type="dcterms:W3CDTF">2017-12-10T15:25:40Z</dcterms:modified>
  <cp:category/>
  <cp:version/>
  <cp:contentType/>
  <cp:contentStatus/>
</cp:coreProperties>
</file>