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6" windowWidth="11100" windowHeight="6348" activeTab="0"/>
  </bookViews>
  <sheets>
    <sheet name="04.2022" sheetId="1" r:id="rId1"/>
  </sheets>
  <definedNames>
    <definedName name="_xlnm.Print_Titles" localSheetId="0">'04.2022'!$13:$15</definedName>
    <definedName name="_xlnm.Print_Area" localSheetId="0">'04.2022'!$A$1:$F$211</definedName>
  </definedNames>
  <calcPr fullCalcOnLoad="1"/>
</workbook>
</file>

<file path=xl/sharedStrings.xml><?xml version="1.0" encoding="utf-8"?>
<sst xmlns="http://schemas.openxmlformats.org/spreadsheetml/2006/main" count="434" uniqueCount="193">
  <si>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</si>
  <si>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</si>
  <si>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</si>
  <si>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</si>
  <si>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</si>
  <si>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</si>
  <si>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</si>
  <si>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</si>
  <si>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</si>
  <si>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</si>
  <si>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</si>
  <si>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</si>
  <si>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</si>
  <si>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</si>
  <si>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</si>
  <si>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</si>
  <si>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</si>
  <si>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</si>
  <si>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</si>
  <si>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</si>
  <si>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</si>
  <si>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</si>
  <si>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</si>
  <si>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</si>
  <si>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</si>
  <si>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</si>
  <si>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</si>
  <si>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</si>
  <si>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</si>
  <si>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</si>
  <si>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</si>
  <si>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</si>
  <si>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</si>
  <si>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</si>
  <si>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</si>
  <si>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</si>
  <si>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</si>
  <si>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</si>
  <si>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</si>
  <si>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</si>
  <si>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</si>
  <si>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</si>
  <si>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</si>
  <si>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</si>
  <si>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</si>
  <si>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</si>
  <si>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</si>
  <si>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</si>
  <si>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</si>
  <si>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</si>
  <si>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</si>
  <si>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</si>
  <si>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</si>
  <si>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</si>
  <si>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</si>
  <si>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</si>
  <si>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</si>
  <si>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</si>
  <si>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</si>
  <si>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</si>
  <si>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</si>
  <si>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</si>
  <si>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</si>
  <si>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</si>
  <si>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</si>
  <si>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</si>
  <si>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</si>
  <si>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</si>
  <si>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</si>
  <si>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</si>
  <si>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</si>
  <si>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</si>
  <si>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</si>
  <si>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</si>
  <si>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</si>
  <si>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</si>
  <si>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</si>
  <si>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</si>
  <si>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</si>
  <si>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</si>
  <si>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</si>
  <si>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</si>
  <si>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</si>
  <si>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</si>
  <si>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</si>
  <si>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</si>
  <si>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</si>
  <si>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</si>
  <si>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</si>
  <si>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</si>
  <si>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</si>
  <si>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</si>
  <si>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</si>
  <si>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</si>
  <si>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</si>
  <si>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</si>
  <si>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</si>
  <si>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</si>
  <si>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</si>
  <si>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</si>
  <si>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</si>
  <si>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</si>
  <si>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</si>
  <si>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</si>
  <si>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</si>
  <si>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</si>
  <si>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</si>
  <si>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</si>
  <si>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</si>
  <si>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</si>
  <si>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</si>
  <si>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</si>
  <si>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</si>
  <si>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</si>
  <si>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</si>
  <si>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</si>
  <si>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</si>
  <si>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</si>
  <si>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</si>
  <si>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</si>
  <si>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</si>
  <si>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</si>
  <si>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</si>
  <si>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</si>
  <si>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</si>
  <si>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</si>
  <si>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</si>
  <si>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</si>
  <si>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</si>
  <si>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</si>
  <si>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</si>
  <si>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</si>
  <si>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</si>
  <si>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</si>
  <si>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</si>
  <si>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</si>
  <si>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</si>
  <si>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</si>
  <si>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</si>
  <si>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</si>
  <si>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</si>
  <si>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</si>
  <si>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</si>
  <si>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</si>
  <si>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</si>
  <si>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</si>
  <si>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</si>
  <si>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</si>
  <si>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</si>
  <si>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</si>
  <si>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</si>
  <si>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</si>
  <si>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</si>
  <si>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</si>
  <si>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</si>
  <si>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</si>
  <si>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</si>
  <si>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</si>
  <si>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</si>
  <si>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</si>
  <si>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</si>
  <si>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</si>
  <si>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</si>
  <si>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</si>
  <si>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</si>
  <si>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</si>
  <si>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</si>
  <si>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</si>
  <si>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</si>
  <si>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</si>
  <si>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</si>
  <si>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</si>
  <si>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</si>
  <si>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бюджету Кам’янської міської територіальної громади на 2022 рік</t>
  </si>
  <si>
    <t>субвенція з обласного бюджету бюджетам територіальних громад на виконання доручень виборців депутатами обласної ради у 2022 році</t>
  </si>
  <si>
    <t xml:space="preserve">  Найменування згідно  з Класифікацією доходів бюджету</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</si>
  <si>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</si>
  <si>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</si>
  <si>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послуги, що надаються бюджетними установами згідно з їх основною діяльністю</t>
  </si>
  <si>
    <t>Концесійні платежі</t>
  </si>
  <si>
    <t>Концесійні платежі щодо об'єктів комунальної власності (коім тих,які мають цільове спрямування згідно із законом)</t>
  </si>
  <si>
    <t xml:space="preserve">Акцизний податок з реалізації суб’єктами господарювання роздрібної торгівлі підакцизних товарів </t>
  </si>
  <si>
    <t>Податок на нерухоме майно, відмінне від земельної ділянки, сплачений юридичними особами, які є власниками об’єктів 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</si>
  <si>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</si>
  <si>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Податок на нерухоме майно, відмінне від земельної ділянки, сплачений фізичними особами, які є власниками об’єктів нежитлової нерухомості</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</si>
  <si>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</si>
  <si>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</si>
  <si>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</si>
  <si>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Державне мито, пов’язане з видачею та оформленням закордонних паспортів (посвідок) та паспортів громадян України</t>
  </si>
  <si>
    <r>
      <t xml:space="preserve">від </t>
    </r>
    <r>
      <rPr>
        <u val="single"/>
        <sz val="26"/>
        <rFont val="Times New Roman"/>
        <family val="1"/>
      </rPr>
      <t>22.12.2021</t>
    </r>
    <r>
      <rPr>
        <sz val="26"/>
        <rFont val="Times New Roman"/>
        <family val="1"/>
      </rPr>
      <t xml:space="preserve"> №</t>
    </r>
    <r>
      <rPr>
        <u val="single"/>
        <sz val="26"/>
        <rFont val="Times New Roman"/>
        <family val="1"/>
      </rPr>
      <t>385-14/VIII</t>
    </r>
  </si>
  <si>
    <t>(у редакції рішення міської ради</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</si>
  <si>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</si>
  <si>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r>
      <t xml:space="preserve">від </t>
    </r>
    <r>
      <rPr>
        <u val="single"/>
        <sz val="26"/>
        <rFont val="Times New Roman"/>
        <family val="1"/>
      </rPr>
      <t>15.04.2022</t>
    </r>
    <r>
      <rPr>
        <sz val="26"/>
        <rFont val="Times New Roman"/>
        <family val="1"/>
      </rPr>
      <t xml:space="preserve"> №</t>
    </r>
    <r>
      <rPr>
        <u val="single"/>
        <sz val="26"/>
        <rFont val="Times New Roman"/>
        <family val="1"/>
      </rPr>
      <t>557-18/VIII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</si>
</sst>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58">
    <font>
      <sz val="10"/>
      <name val="Arial Cyr"/>
      <family val="0"/>
    </font>
    <font>
      <u val="single"/>
      <sz val="10"/>
      <color indexed="12"/>
      <name val="Arial Cyr"/>
      <family val="0"/>
    </font>
    <font>
      <u val="single"/>
      <sz val="10"/>
      <color indexed="36"/>
      <name val="Arial Cyr"/>
      <family val="0"/>
    </font>
    <font>
      <i/>
      <sz val="20"/>
      <name val="Times New Roman"/>
      <family val="1"/>
    </font>
    <font>
      <b/>
      <sz val="28"/>
      <name val="Times New Roman"/>
      <family val="1"/>
    </font>
    <font>
      <b/>
      <sz val="26"/>
      <name val="Times New Roman"/>
      <family val="1"/>
    </font>
    <font>
      <sz val="20"/>
      <name val="Times New Roman"/>
      <family val="1"/>
    </font>
    <font>
      <b/>
      <sz val="20"/>
      <name val="Times New Roman"/>
      <family val="1"/>
    </font>
    <font>
      <b/>
      <i/>
      <sz val="20"/>
      <name val="Times New Roman"/>
      <family val="1"/>
    </font>
    <font>
      <sz val="19"/>
      <name val="Times New Roman"/>
      <family val="1"/>
    </font>
    <font>
      <sz val="26"/>
      <name val="Times New Roman"/>
      <family val="1"/>
    </font>
    <font>
      <sz val="26"/>
      <name val="Arial Cyr"/>
      <family val="0"/>
    </font>
    <font>
      <u val="single"/>
      <sz val="24"/>
      <name val="Times New Roman"/>
      <family val="1"/>
    </font>
    <font>
      <sz val="24"/>
      <name val="Times New Roman"/>
      <family val="1"/>
    </font>
    <font>
      <sz val="20"/>
      <name val="Arial Cyr"/>
      <family val="0"/>
    </font>
    <font>
      <u val="single"/>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color indexed="10"/>
      <name val="Times New Roman"/>
      <family val="1"/>
    </font>
    <font>
      <sz val="11"/>
      <color indexed="10"/>
      <name val="Times New Roman"/>
      <family val="1"/>
    </font>
    <font>
      <b/>
      <sz val="20"/>
      <color indexed="10"/>
      <name val="Times New Roman"/>
      <family val="1"/>
    </font>
    <font>
      <sz val="3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rgb="FFFF0000"/>
      <name val="Times New Roman"/>
      <family val="1"/>
    </font>
    <font>
      <sz val="11"/>
      <color rgb="FFFF0000"/>
      <name val="Times New Roman"/>
      <family val="1"/>
    </font>
    <font>
      <b/>
      <sz val="20"/>
      <color rgb="FFFF0000"/>
      <name val="Times New Roman"/>
      <family val="1"/>
    </font>
    <font>
      <sz val="3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74">
    <xf numFmtId="0" fontId="0" fillId="0" borderId="0" xfId="0" applyAlignment="1">
      <alignment/>
    </xf>
    <xf numFmtId="0" fontId="54" fillId="0" borderId="0" xfId="0" applyFont="1" applyAlignment="1">
      <alignment/>
    </xf>
    <xf numFmtId="0" fontId="55" fillId="0" borderId="0" xfId="0" applyFont="1" applyAlignment="1">
      <alignment vertical="center"/>
    </xf>
    <xf numFmtId="0" fontId="56" fillId="0" borderId="0" xfId="0" applyFont="1" applyAlignment="1">
      <alignment/>
    </xf>
    <xf numFmtId="0" fontId="56" fillId="33" borderId="0" xfId="0" applyFont="1" applyFill="1" applyAlignment="1">
      <alignment/>
    </xf>
    <xf numFmtId="0" fontId="54" fillId="0" borderId="0" xfId="0" applyFont="1" applyAlignment="1">
      <alignment/>
    </xf>
    <xf numFmtId="0" fontId="56" fillId="0" borderId="0" xfId="0" applyFont="1" applyFill="1" applyAlignment="1">
      <alignment/>
    </xf>
    <xf numFmtId="0" fontId="54" fillId="0" borderId="0" xfId="0" applyFont="1" applyFill="1" applyAlignment="1">
      <alignment/>
    </xf>
    <xf numFmtId="0" fontId="56" fillId="0" borderId="0" xfId="0" applyFont="1" applyAlignment="1">
      <alignment/>
    </xf>
    <xf numFmtId="0" fontId="54" fillId="0" borderId="0" xfId="0" applyFont="1" applyFill="1" applyAlignment="1">
      <alignment/>
    </xf>
    <xf numFmtId="0" fontId="56" fillId="0" borderId="0" xfId="0" applyFont="1" applyFill="1" applyAlignment="1">
      <alignment/>
    </xf>
    <xf numFmtId="0" fontId="54" fillId="33" borderId="0" xfId="0" applyFont="1" applyFill="1" applyAlignment="1">
      <alignment/>
    </xf>
    <xf numFmtId="0" fontId="54" fillId="0" borderId="0" xfId="0" applyFont="1" applyAlignment="1">
      <alignment horizontal="center"/>
    </xf>
    <xf numFmtId="0" fontId="54" fillId="0" borderId="0" xfId="0" applyFont="1" applyAlignment="1">
      <alignment vertical="center"/>
    </xf>
    <xf numFmtId="0" fontId="54"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left" vertical="center" wrapText="1"/>
      <protection locked="0"/>
    </xf>
    <xf numFmtId="4" fontId="56" fillId="0" borderId="0" xfId="0" applyNumberFormat="1" applyFont="1" applyFill="1" applyBorder="1" applyAlignment="1" applyProtection="1">
      <alignment horizontal="left" vertical="center" wrapText="1"/>
      <protection locked="0"/>
    </xf>
    <xf numFmtId="3" fontId="56" fillId="0" borderId="0" xfId="0" applyNumberFormat="1" applyFont="1" applyFill="1" applyBorder="1" applyAlignment="1" applyProtection="1">
      <alignment horizontal="center" vertical="center" wrapText="1"/>
      <protection/>
    </xf>
    <xf numFmtId="0" fontId="57" fillId="0" borderId="0" xfId="0" applyFont="1" applyFill="1" applyAlignment="1">
      <alignment vertical="center"/>
    </xf>
    <xf numFmtId="3" fontId="5" fillId="0" borderId="0" xfId="0" applyNumberFormat="1" applyFont="1" applyFill="1" applyAlignment="1" applyProtection="1">
      <alignment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6" fillId="0" borderId="0" xfId="0" applyNumberFormat="1" applyFont="1" applyAlignment="1">
      <alignment/>
    </xf>
    <xf numFmtId="0" fontId="6" fillId="0" borderId="10" xfId="0" applyFont="1" applyBorder="1" applyAlignment="1" applyProtection="1">
      <alignment horizontal="center" vertical="center" wrapText="1"/>
      <protection locked="0"/>
    </xf>
    <xf numFmtId="0" fontId="6" fillId="0" borderId="1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justify" vertical="center" wrapText="1"/>
      <protection locked="0"/>
    </xf>
    <xf numFmtId="0" fontId="7" fillId="34"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wrapText="1"/>
    </xf>
    <xf numFmtId="0" fontId="3" fillId="0" borderId="10" xfId="0" applyFont="1" applyBorder="1" applyAlignment="1">
      <alignment wrapText="1"/>
    </xf>
    <xf numFmtId="0" fontId="6"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justify" vertical="center" wrapText="1"/>
      <protection locked="0"/>
    </xf>
    <xf numFmtId="0" fontId="6" fillId="0" borderId="11" xfId="0" applyFont="1" applyBorder="1" applyAlignment="1">
      <alignment vertical="center" wrapText="1"/>
    </xf>
    <xf numFmtId="0" fontId="6" fillId="0" borderId="0" xfId="0" applyFont="1" applyAlignment="1">
      <alignment vertical="center" wrapText="1"/>
    </xf>
    <xf numFmtId="0" fontId="7" fillId="34" borderId="11" xfId="0" applyFont="1" applyFill="1" applyBorder="1" applyAlignment="1" applyProtection="1">
      <alignment horizontal="center" vertical="center" wrapText="1"/>
      <protection locked="0"/>
    </xf>
    <xf numFmtId="0" fontId="6" fillId="0" borderId="0" xfId="0" applyFont="1" applyAlignment="1">
      <alignment horizontal="justify" vertical="center" wrapText="1"/>
    </xf>
    <xf numFmtId="0" fontId="7" fillId="0" borderId="12" xfId="0" applyFont="1" applyBorder="1" applyAlignment="1" applyProtection="1">
      <alignment horizontal="center" vertical="center" wrapText="1"/>
      <protection locked="0"/>
    </xf>
    <xf numFmtId="0" fontId="6" fillId="0" borderId="11" xfId="0" applyNumberFormat="1" applyFont="1" applyBorder="1" applyAlignment="1">
      <alignment vertical="center" wrapText="1"/>
    </xf>
    <xf numFmtId="0" fontId="9" fillId="0" borderId="10" xfId="0" applyNumberFormat="1" applyFont="1" applyBorder="1" applyAlignment="1">
      <alignment vertical="center" wrapText="1"/>
    </xf>
    <xf numFmtId="0" fontId="6" fillId="0" borderId="13" xfId="0" applyFont="1" applyBorder="1" applyAlignment="1">
      <alignment horizontal="justify" vertical="center" wrapText="1"/>
    </xf>
    <xf numFmtId="4" fontId="3" fillId="35" borderId="10" xfId="0" applyNumberFormat="1" applyFont="1" applyFill="1" applyBorder="1" applyAlignment="1">
      <alignment horizontal="left" vertical="center" wrapText="1"/>
    </xf>
    <xf numFmtId="0" fontId="7" fillId="33" borderId="10" xfId="0" applyFont="1" applyFill="1" applyBorder="1" applyAlignment="1">
      <alignment horizontal="left" vertical="center"/>
    </xf>
    <xf numFmtId="0" fontId="10" fillId="0" borderId="0" xfId="0" applyFont="1" applyAlignment="1">
      <alignment horizontal="center"/>
    </xf>
    <xf numFmtId="0" fontId="10" fillId="0" borderId="0" xfId="0" applyFont="1" applyAlignment="1">
      <alignment/>
    </xf>
    <xf numFmtId="0" fontId="10" fillId="0" borderId="0" xfId="0" applyFont="1" applyAlignment="1" applyProtection="1">
      <alignment horizontal="left"/>
      <protection locked="0"/>
    </xf>
    <xf numFmtId="0" fontId="11" fillId="0" borderId="0" xfId="0" applyFont="1" applyAlignment="1">
      <alignment/>
    </xf>
    <xf numFmtId="0" fontId="10" fillId="0" borderId="0" xfId="0" applyFont="1" applyAlignment="1" applyProtection="1">
      <alignment/>
      <protection locked="0"/>
    </xf>
    <xf numFmtId="0" fontId="6" fillId="0" borderId="0" xfId="0" applyFont="1" applyAlignment="1" applyProtection="1">
      <alignment horizontal="right"/>
      <protection locked="0"/>
    </xf>
    <xf numFmtId="0" fontId="6" fillId="0" borderId="14" xfId="0" applyFont="1" applyBorder="1" applyAlignment="1" applyProtection="1">
      <alignment horizontal="center" vertical="center" wrapText="1"/>
      <protection locked="0"/>
    </xf>
    <xf numFmtId="0" fontId="7" fillId="33"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vertical="center" wrapText="1"/>
      <protection locked="0"/>
    </xf>
    <xf numFmtId="0" fontId="6" fillId="36"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lignment wrapText="1"/>
    </xf>
    <xf numFmtId="0" fontId="6" fillId="0" borderId="10" xfId="0" applyFont="1" applyBorder="1" applyAlignment="1">
      <alignment horizontal="center" vertical="center"/>
    </xf>
    <xf numFmtId="0" fontId="6" fillId="0" borderId="10" xfId="0" applyNumberFormat="1" applyFont="1" applyBorder="1" applyAlignment="1">
      <alignment wrapText="1"/>
    </xf>
    <xf numFmtId="0" fontId="6" fillId="0" borderId="0" xfId="0" applyFont="1" applyAlignment="1">
      <alignment wrapText="1"/>
    </xf>
    <xf numFmtId="0" fontId="6" fillId="0" borderId="12" xfId="0" applyFont="1" applyBorder="1" applyAlignment="1" applyProtection="1">
      <alignment horizontal="center" vertical="center" wrapText="1"/>
      <protection locked="0"/>
    </xf>
    <xf numFmtId="0" fontId="6" fillId="0" borderId="10" xfId="0" applyFont="1" applyBorder="1" applyAlignment="1">
      <alignment wrapText="1"/>
    </xf>
    <xf numFmtId="0" fontId="6" fillId="0" borderId="0" xfId="0" applyFont="1" applyAlignment="1">
      <alignment wrapText="1"/>
    </xf>
    <xf numFmtId="0" fontId="7" fillId="0" borderId="0" xfId="0" applyFont="1" applyAlignment="1">
      <alignment wrapText="1"/>
    </xf>
    <xf numFmtId="0" fontId="7" fillId="33" borderId="10" xfId="0" applyFont="1" applyFill="1" applyBorder="1" applyAlignment="1">
      <alignment horizontal="left" vertical="center" wrapText="1"/>
    </xf>
    <xf numFmtId="0" fontId="7" fillId="0" borderId="10" xfId="0" applyFont="1" applyFill="1" applyBorder="1" applyAlignment="1">
      <alignment vertical="center" wrapText="1"/>
    </xf>
    <xf numFmtId="0" fontId="6"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vertical="center" wrapText="1"/>
      <protection locked="0"/>
    </xf>
    <xf numFmtId="4" fontId="7" fillId="33" borderId="10" xfId="0" applyNumberFormat="1" applyFont="1" applyFill="1" applyBorder="1" applyAlignment="1" applyProtection="1">
      <alignment horizontal="center" vertical="center" wrapText="1"/>
      <protection locked="0"/>
    </xf>
    <xf numFmtId="4" fontId="7" fillId="33" borderId="14"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6" fillId="0" borderId="14"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center" vertical="center" wrapText="1"/>
      <protection/>
    </xf>
    <xf numFmtId="4" fontId="7" fillId="36" borderId="10" xfId="0" applyNumberFormat="1" applyFont="1" applyFill="1" applyBorder="1" applyAlignment="1" applyProtection="1">
      <alignment horizontal="center" vertical="center" wrapText="1"/>
      <protection locked="0"/>
    </xf>
    <xf numFmtId="4" fontId="7" fillId="36" borderId="14"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xf>
    <xf numFmtId="4" fontId="6" fillId="36" borderId="14"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35" borderId="10" xfId="0" applyNumberFormat="1" applyFont="1" applyFill="1" applyBorder="1" applyAlignment="1" applyProtection="1">
      <alignment horizontal="center" vertical="center" wrapText="1"/>
      <protection locked="0"/>
    </xf>
    <xf numFmtId="4" fontId="6" fillId="35" borderId="14" xfId="0" applyNumberFormat="1" applyFont="1" applyFill="1" applyBorder="1" applyAlignment="1" applyProtection="1">
      <alignment horizontal="center" vertical="center" wrapText="1"/>
      <protection locked="0"/>
    </xf>
    <xf numFmtId="4" fontId="6" fillId="35" borderId="10" xfId="0" applyNumberFormat="1" applyFont="1" applyFill="1" applyBorder="1" applyAlignment="1" applyProtection="1">
      <alignment horizontal="center" vertical="center" wrapText="1"/>
      <protection/>
    </xf>
    <xf numFmtId="4" fontId="6" fillId="35"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xf>
    <xf numFmtId="4" fontId="6" fillId="0" borderId="14" xfId="0" applyNumberFormat="1" applyFont="1" applyBorder="1" applyAlignment="1">
      <alignment horizontal="center" vertical="center"/>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lignment horizontal="center" vertical="center" wrapText="1"/>
    </xf>
    <xf numFmtId="4" fontId="7" fillId="33"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4" fontId="6" fillId="34"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locked="0"/>
    </xf>
    <xf numFmtId="4" fontId="6" fillId="0" borderId="15" xfId="0" applyNumberFormat="1" applyFont="1" applyBorder="1" applyAlignment="1">
      <alignment/>
    </xf>
    <xf numFmtId="4" fontId="6" fillId="0" borderId="16" xfId="0" applyNumberFormat="1" applyFont="1" applyBorder="1" applyAlignment="1">
      <alignment/>
    </xf>
    <xf numFmtId="4" fontId="6" fillId="35" borderId="14" xfId="0" applyNumberFormat="1" applyFont="1" applyFill="1" applyBorder="1" applyAlignment="1" applyProtection="1">
      <alignment horizontal="center" vertical="center" wrapText="1"/>
      <protection/>
    </xf>
    <xf numFmtId="4" fontId="6" fillId="35"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8" fillId="0" borderId="10" xfId="0" applyNumberFormat="1" applyFont="1" applyBorder="1" applyAlignment="1" applyProtection="1">
      <alignment horizontal="center" vertical="center" wrapText="1"/>
      <protection locked="0"/>
    </xf>
    <xf numFmtId="4" fontId="8"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3" fillId="0" borderId="14"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6" fillId="34" borderId="17" xfId="0" applyNumberFormat="1" applyFont="1" applyFill="1" applyBorder="1" applyAlignment="1" applyProtection="1">
      <alignment horizontal="center" vertical="center" wrapText="1"/>
      <protection/>
    </xf>
    <xf numFmtId="4" fontId="6" fillId="34" borderId="11"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center" vertical="center" wrapText="1"/>
      <protection/>
    </xf>
    <xf numFmtId="4" fontId="7" fillId="34" borderId="14" xfId="0" applyNumberFormat="1" applyFont="1" applyFill="1" applyBorder="1" applyAlignment="1" applyProtection="1">
      <alignment horizontal="center" vertical="center" wrapText="1"/>
      <protection/>
    </xf>
    <xf numFmtId="4" fontId="3" fillId="34" borderId="14"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horizontal="center" vertical="center" wrapText="1"/>
      <protection/>
    </xf>
    <xf numFmtId="4" fontId="6" fillId="34" borderId="12" xfId="0" applyNumberFormat="1" applyFont="1" applyFill="1" applyBorder="1" applyAlignment="1" applyProtection="1">
      <alignment horizontal="center" vertical="center" wrapText="1"/>
      <protection/>
    </xf>
    <xf numFmtId="4" fontId="6" fillId="0" borderId="10" xfId="0" applyNumberFormat="1" applyFont="1" applyBorder="1" applyAlignment="1">
      <alignment horizontal="center" vertical="center"/>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lignment horizontal="center" vertical="center"/>
    </xf>
    <xf numFmtId="4" fontId="10" fillId="0" borderId="0" xfId="0" applyNumberFormat="1" applyFont="1" applyAlignment="1">
      <alignment horizontal="left" vertical="center" wrapText="1"/>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49" fontId="12"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0" fontId="4" fillId="0" borderId="0" xfId="0" applyNumberFormat="1" applyFont="1" applyFill="1" applyAlignment="1" applyProtection="1">
      <alignment horizontal="left" wrapText="1"/>
      <protection/>
    </xf>
    <xf numFmtId="0" fontId="4" fillId="0" borderId="0" xfId="0" applyNumberFormat="1" applyFont="1" applyFill="1" applyAlignment="1" applyProtection="1">
      <alignment horizontal="right" wrapText="1"/>
      <protection/>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1"/>
  <sheetViews>
    <sheetView tabSelected="1" view="pageBreakPreview" zoomScale="75" zoomScaleNormal="60" zoomScaleSheetLayoutView="75" zoomScalePageLayoutView="0" workbookViewId="0" topLeftCell="A1">
      <selection activeCell="D5" sqref="D5:F5"/>
    </sheetView>
  </sheetViews>
  <sheetFormatPr defaultColWidth="9.125" defaultRowHeight="12.75"/>
  <cols>
    <col min="1" max="1" width="18.625" style="12" customWidth="1"/>
    <col min="2" max="2" width="97.00390625" style="1" customWidth="1"/>
    <col min="3" max="3" width="33.875" style="1" customWidth="1"/>
    <col min="4" max="4" width="31.375" style="1" customWidth="1"/>
    <col min="5" max="5" width="33.125" style="1" customWidth="1"/>
    <col min="6" max="6" width="34.00390625" style="1" customWidth="1"/>
    <col min="7" max="16384" width="9.125" style="1" customWidth="1"/>
  </cols>
  <sheetData>
    <row r="1" spans="1:6" ht="48" customHeight="1">
      <c r="A1" s="56"/>
      <c r="B1" s="57" t="s">
        <v>17</v>
      </c>
      <c r="C1" s="36"/>
      <c r="D1" s="58" t="s">
        <v>150</v>
      </c>
      <c r="E1" s="59"/>
      <c r="F1" s="59"/>
    </row>
    <row r="2" spans="1:6" ht="37.5" customHeight="1">
      <c r="A2" s="56"/>
      <c r="B2" s="57"/>
      <c r="C2" s="36"/>
      <c r="D2" s="60" t="s">
        <v>151</v>
      </c>
      <c r="E2" s="60"/>
      <c r="F2" s="60"/>
    </row>
    <row r="3" spans="1:6" ht="32.25" customHeight="1">
      <c r="A3" s="56"/>
      <c r="B3" s="57"/>
      <c r="C3" s="36"/>
      <c r="D3" s="60" t="s">
        <v>189</v>
      </c>
      <c r="E3" s="60"/>
      <c r="F3" s="60"/>
    </row>
    <row r="4" spans="1:6" ht="35.25" customHeight="1">
      <c r="A4" s="56"/>
      <c r="B4" s="57"/>
      <c r="C4" s="58"/>
      <c r="D4" s="163" t="s">
        <v>190</v>
      </c>
      <c r="E4" s="163"/>
      <c r="F4" s="163"/>
    </row>
    <row r="5" spans="1:6" ht="31.5" customHeight="1">
      <c r="A5" s="56"/>
      <c r="B5" s="57"/>
      <c r="C5" s="58"/>
      <c r="D5" s="163" t="s">
        <v>192</v>
      </c>
      <c r="E5" s="163"/>
      <c r="F5" s="163"/>
    </row>
    <row r="6" spans="1:3" ht="30" customHeight="1">
      <c r="A6" s="56"/>
      <c r="B6" s="57"/>
      <c r="C6" s="58"/>
    </row>
    <row r="7" spans="1:6" ht="30" customHeight="1">
      <c r="A7" s="172" t="s">
        <v>95</v>
      </c>
      <c r="B7" s="172"/>
      <c r="C7" s="172"/>
      <c r="D7" s="172"/>
      <c r="E7" s="172"/>
      <c r="F7" s="172"/>
    </row>
    <row r="8" spans="1:6" ht="30" customHeight="1">
      <c r="A8" s="173" t="s">
        <v>173</v>
      </c>
      <c r="B8" s="173"/>
      <c r="C8" s="173"/>
      <c r="D8" s="173"/>
      <c r="E8" s="173"/>
      <c r="F8" s="173"/>
    </row>
    <row r="9" spans="1:6" ht="31.5" customHeight="1">
      <c r="A9" s="56"/>
      <c r="B9" s="57"/>
      <c r="C9" s="36"/>
      <c r="D9" s="60"/>
      <c r="E9" s="59"/>
      <c r="F9" s="59"/>
    </row>
    <row r="10" spans="1:6" s="2" customFormat="1" ht="30">
      <c r="A10" s="168" t="s">
        <v>143</v>
      </c>
      <c r="B10" s="168"/>
      <c r="C10" s="168"/>
      <c r="D10" s="168"/>
      <c r="E10" s="168"/>
      <c r="F10" s="168"/>
    </row>
    <row r="11" spans="1:6" s="2" customFormat="1" ht="31.5" customHeight="1">
      <c r="A11" s="169" t="s">
        <v>137</v>
      </c>
      <c r="B11" s="169"/>
      <c r="C11" s="169"/>
      <c r="D11" s="169"/>
      <c r="E11" s="169"/>
      <c r="F11" s="169"/>
    </row>
    <row r="12" spans="1:6" ht="36.75" customHeight="1">
      <c r="A12" s="36"/>
      <c r="B12" s="36"/>
      <c r="C12" s="36"/>
      <c r="D12" s="36"/>
      <c r="E12" s="36"/>
      <c r="F12" s="61" t="s">
        <v>120</v>
      </c>
    </row>
    <row r="13" spans="1:6" ht="38.25" customHeight="1">
      <c r="A13" s="166" t="s">
        <v>31</v>
      </c>
      <c r="B13" s="164" t="s">
        <v>175</v>
      </c>
      <c r="C13" s="164" t="s">
        <v>117</v>
      </c>
      <c r="D13" s="166" t="s">
        <v>13</v>
      </c>
      <c r="E13" s="166" t="s">
        <v>7</v>
      </c>
      <c r="F13" s="166"/>
    </row>
    <row r="14" spans="1:6" ht="78.75" customHeight="1">
      <c r="A14" s="166"/>
      <c r="B14" s="165"/>
      <c r="C14" s="165"/>
      <c r="D14" s="167"/>
      <c r="E14" s="42" t="s">
        <v>138</v>
      </c>
      <c r="F14" s="42" t="s">
        <v>118</v>
      </c>
    </row>
    <row r="15" spans="1:6" ht="24" customHeight="1">
      <c r="A15" s="23">
        <v>1</v>
      </c>
      <c r="B15" s="23">
        <v>2</v>
      </c>
      <c r="C15" s="23">
        <v>3</v>
      </c>
      <c r="D15" s="62">
        <v>4</v>
      </c>
      <c r="E15" s="23">
        <v>5</v>
      </c>
      <c r="F15" s="23">
        <v>6</v>
      </c>
    </row>
    <row r="16" spans="1:6" ht="45.75" customHeight="1">
      <c r="A16" s="31">
        <v>10000000</v>
      </c>
      <c r="B16" s="63" t="s">
        <v>6</v>
      </c>
      <c r="C16" s="92">
        <f>C17+C31+C39+C45+C67</f>
        <v>2301062600</v>
      </c>
      <c r="D16" s="93">
        <f>D17+D31+D39+D45</f>
        <v>2292475100</v>
      </c>
      <c r="E16" s="92">
        <f>E67</f>
        <v>8587500</v>
      </c>
      <c r="F16" s="94" t="s">
        <v>59</v>
      </c>
    </row>
    <row r="17" spans="1:6" ht="61.5" customHeight="1">
      <c r="A17" s="33">
        <v>11000000</v>
      </c>
      <c r="B17" s="64" t="s">
        <v>14</v>
      </c>
      <c r="C17" s="95">
        <f>C18+C23</f>
        <v>1143705000</v>
      </c>
      <c r="D17" s="96">
        <f>D18+D23</f>
        <v>1143705000</v>
      </c>
      <c r="E17" s="97" t="s">
        <v>59</v>
      </c>
      <c r="F17" s="97" t="s">
        <v>59</v>
      </c>
    </row>
    <row r="18" spans="1:6" ht="57.75" customHeight="1">
      <c r="A18" s="42">
        <v>11010000</v>
      </c>
      <c r="B18" s="65" t="s">
        <v>69</v>
      </c>
      <c r="C18" s="95">
        <f aca="true" t="shared" si="0" ref="C18:C24">D18</f>
        <v>1143500000</v>
      </c>
      <c r="D18" s="98">
        <f>SUM(D19:D22)</f>
        <v>1143500000</v>
      </c>
      <c r="E18" s="97" t="s">
        <v>59</v>
      </c>
      <c r="F18" s="99" t="s">
        <v>59</v>
      </c>
    </row>
    <row r="19" spans="1:6" ht="90.75" customHeight="1">
      <c r="A19" s="23">
        <v>11010100</v>
      </c>
      <c r="B19" s="43" t="s">
        <v>51</v>
      </c>
      <c r="C19" s="100">
        <f t="shared" si="0"/>
        <v>1102100000</v>
      </c>
      <c r="D19" s="101">
        <v>1102100000</v>
      </c>
      <c r="E19" s="102" t="s">
        <v>59</v>
      </c>
      <c r="F19" s="103" t="s">
        <v>59</v>
      </c>
    </row>
    <row r="20" spans="1:6" ht="139.5" customHeight="1">
      <c r="A20" s="23">
        <v>11010200</v>
      </c>
      <c r="B20" s="43" t="s">
        <v>52</v>
      </c>
      <c r="C20" s="100">
        <f t="shared" si="0"/>
        <v>21800000</v>
      </c>
      <c r="D20" s="101">
        <v>21800000</v>
      </c>
      <c r="E20" s="102" t="s">
        <v>59</v>
      </c>
      <c r="F20" s="103" t="s">
        <v>59</v>
      </c>
    </row>
    <row r="21" spans="1:6" ht="93" customHeight="1">
      <c r="A21" s="23">
        <v>11010400</v>
      </c>
      <c r="B21" s="43" t="s">
        <v>53</v>
      </c>
      <c r="C21" s="100">
        <f t="shared" si="0"/>
        <v>6400000</v>
      </c>
      <c r="D21" s="101">
        <v>6400000</v>
      </c>
      <c r="E21" s="102" t="s">
        <v>59</v>
      </c>
      <c r="F21" s="103" t="s">
        <v>59</v>
      </c>
    </row>
    <row r="22" spans="1:6" ht="91.5" customHeight="1">
      <c r="A22" s="23">
        <v>11010500</v>
      </c>
      <c r="B22" s="43" t="s">
        <v>54</v>
      </c>
      <c r="C22" s="100">
        <f t="shared" si="0"/>
        <v>13200000</v>
      </c>
      <c r="D22" s="101">
        <v>13200000</v>
      </c>
      <c r="E22" s="102" t="s">
        <v>59</v>
      </c>
      <c r="F22" s="103" t="s">
        <v>59</v>
      </c>
    </row>
    <row r="23" spans="1:6" ht="51.75" customHeight="1">
      <c r="A23" s="42">
        <v>11020000</v>
      </c>
      <c r="B23" s="65" t="s">
        <v>15</v>
      </c>
      <c r="C23" s="95">
        <f t="shared" si="0"/>
        <v>205000</v>
      </c>
      <c r="D23" s="104">
        <f>D24</f>
        <v>205000</v>
      </c>
      <c r="E23" s="105" t="s">
        <v>59</v>
      </c>
      <c r="F23" s="105" t="s">
        <v>59</v>
      </c>
    </row>
    <row r="24" spans="1:6" ht="64.5" customHeight="1">
      <c r="A24" s="23">
        <v>11020200</v>
      </c>
      <c r="B24" s="43" t="s">
        <v>32</v>
      </c>
      <c r="C24" s="100">
        <f t="shared" si="0"/>
        <v>205000</v>
      </c>
      <c r="D24" s="106">
        <v>205000</v>
      </c>
      <c r="E24" s="102" t="s">
        <v>59</v>
      </c>
      <c r="F24" s="103" t="s">
        <v>59</v>
      </c>
    </row>
    <row r="25" spans="1:6" ht="58.5" customHeight="1" hidden="1">
      <c r="A25" s="23">
        <v>12030400</v>
      </c>
      <c r="B25" s="43" t="s">
        <v>41</v>
      </c>
      <c r="C25" s="95" t="e">
        <f aca="true" t="shared" si="1" ref="C25:C30">D25+E25</f>
        <v>#VALUE!</v>
      </c>
      <c r="D25" s="107"/>
      <c r="E25" s="102" t="s">
        <v>59</v>
      </c>
      <c r="F25" s="103" t="s">
        <v>59</v>
      </c>
    </row>
    <row r="26" spans="1:6" ht="60" customHeight="1" hidden="1">
      <c r="A26" s="31">
        <v>16000000</v>
      </c>
      <c r="B26" s="32" t="s">
        <v>33</v>
      </c>
      <c r="C26" s="95" t="e">
        <f t="shared" si="1"/>
        <v>#VALUE!</v>
      </c>
      <c r="D26" s="108"/>
      <c r="E26" s="102" t="s">
        <v>59</v>
      </c>
      <c r="F26" s="103" t="s">
        <v>59</v>
      </c>
    </row>
    <row r="27" spans="1:6" s="3" customFormat="1" ht="55.5" customHeight="1" hidden="1">
      <c r="A27" s="42">
        <v>16010000</v>
      </c>
      <c r="B27" s="65" t="s">
        <v>44</v>
      </c>
      <c r="C27" s="95" t="e">
        <f t="shared" si="1"/>
        <v>#VALUE!</v>
      </c>
      <c r="D27" s="104"/>
      <c r="E27" s="102" t="s">
        <v>59</v>
      </c>
      <c r="F27" s="103" t="s">
        <v>59</v>
      </c>
    </row>
    <row r="28" spans="1:6" ht="26.25" customHeight="1" hidden="1">
      <c r="A28" s="23">
        <v>16010100</v>
      </c>
      <c r="B28" s="43" t="s">
        <v>22</v>
      </c>
      <c r="C28" s="95" t="e">
        <f t="shared" si="1"/>
        <v>#VALUE!</v>
      </c>
      <c r="D28" s="106"/>
      <c r="E28" s="102" t="s">
        <v>59</v>
      </c>
      <c r="F28" s="103" t="s">
        <v>59</v>
      </c>
    </row>
    <row r="29" spans="1:6" ht="29.25" customHeight="1" hidden="1">
      <c r="A29" s="23">
        <v>16010200</v>
      </c>
      <c r="B29" s="43" t="s">
        <v>23</v>
      </c>
      <c r="C29" s="95" t="e">
        <f t="shared" si="1"/>
        <v>#VALUE!</v>
      </c>
      <c r="D29" s="106"/>
      <c r="E29" s="102" t="s">
        <v>59</v>
      </c>
      <c r="F29" s="103" t="s">
        <v>59</v>
      </c>
    </row>
    <row r="30" spans="1:6" ht="31.5" customHeight="1" hidden="1">
      <c r="A30" s="23">
        <v>16010500</v>
      </c>
      <c r="B30" s="43" t="s">
        <v>24</v>
      </c>
      <c r="C30" s="95" t="e">
        <f t="shared" si="1"/>
        <v>#VALUE!</v>
      </c>
      <c r="D30" s="106"/>
      <c r="E30" s="102" t="s">
        <v>59</v>
      </c>
      <c r="F30" s="103" t="s">
        <v>59</v>
      </c>
    </row>
    <row r="31" spans="1:6" ht="59.25" customHeight="1">
      <c r="A31" s="42">
        <v>13000000</v>
      </c>
      <c r="B31" s="65" t="s">
        <v>121</v>
      </c>
      <c r="C31" s="95">
        <f>C34+C36</f>
        <v>100</v>
      </c>
      <c r="D31" s="95">
        <f>D34+D36</f>
        <v>100</v>
      </c>
      <c r="E31" s="105" t="s">
        <v>59</v>
      </c>
      <c r="F31" s="105" t="s">
        <v>59</v>
      </c>
    </row>
    <row r="32" spans="1:6" ht="59.25" customHeight="1" hidden="1">
      <c r="A32" s="42">
        <v>13010000</v>
      </c>
      <c r="B32" s="65" t="s">
        <v>122</v>
      </c>
      <c r="C32" s="95">
        <f>C33+C37</f>
        <v>100</v>
      </c>
      <c r="D32" s="106">
        <f>D33</f>
        <v>0</v>
      </c>
      <c r="E32" s="105" t="s">
        <v>59</v>
      </c>
      <c r="F32" s="105" t="s">
        <v>59</v>
      </c>
    </row>
    <row r="33" spans="1:6" ht="145.5" customHeight="1" hidden="1">
      <c r="A33" s="23">
        <v>13010200</v>
      </c>
      <c r="B33" s="43" t="s">
        <v>123</v>
      </c>
      <c r="C33" s="95">
        <f>C34+C38</f>
        <v>0</v>
      </c>
      <c r="D33" s="106"/>
      <c r="E33" s="105" t="s">
        <v>59</v>
      </c>
      <c r="F33" s="105" t="s">
        <v>59</v>
      </c>
    </row>
    <row r="34" spans="1:6" ht="73.5" customHeight="1" hidden="1">
      <c r="A34" s="66"/>
      <c r="B34" s="67"/>
      <c r="C34" s="109">
        <f>C35</f>
        <v>0</v>
      </c>
      <c r="D34" s="110">
        <f>D35</f>
        <v>0</v>
      </c>
      <c r="E34" s="111" t="s">
        <v>59</v>
      </c>
      <c r="F34" s="111" t="s">
        <v>59</v>
      </c>
    </row>
    <row r="35" spans="1:6" ht="145.5" customHeight="1" hidden="1">
      <c r="A35" s="68"/>
      <c r="B35" s="69"/>
      <c r="C35" s="109">
        <f>D35</f>
        <v>0</v>
      </c>
      <c r="D35" s="112"/>
      <c r="E35" s="111" t="s">
        <v>59</v>
      </c>
      <c r="F35" s="111" t="s">
        <v>59</v>
      </c>
    </row>
    <row r="36" spans="1:6" ht="59.25" customHeight="1">
      <c r="A36" s="42">
        <v>13030000</v>
      </c>
      <c r="B36" s="65" t="s">
        <v>153</v>
      </c>
      <c r="C36" s="95">
        <f>C37+C38</f>
        <v>100</v>
      </c>
      <c r="D36" s="98">
        <f>D37+D38</f>
        <v>100</v>
      </c>
      <c r="E36" s="105" t="s">
        <v>59</v>
      </c>
      <c r="F36" s="105" t="s">
        <v>59</v>
      </c>
    </row>
    <row r="37" spans="1:6" ht="66" customHeight="1">
      <c r="A37" s="23">
        <v>13030100</v>
      </c>
      <c r="B37" s="43" t="s">
        <v>154</v>
      </c>
      <c r="C37" s="95">
        <f>D37</f>
        <v>100</v>
      </c>
      <c r="D37" s="106">
        <v>100</v>
      </c>
      <c r="E37" s="102" t="s">
        <v>59</v>
      </c>
      <c r="F37" s="103" t="s">
        <v>59</v>
      </c>
    </row>
    <row r="38" spans="1:6" ht="50.25" hidden="1">
      <c r="A38" s="23">
        <v>13030200</v>
      </c>
      <c r="B38" s="43" t="s">
        <v>124</v>
      </c>
      <c r="C38" s="95">
        <f>D38</f>
        <v>0</v>
      </c>
      <c r="D38" s="106"/>
      <c r="E38" s="102" t="s">
        <v>59</v>
      </c>
      <c r="F38" s="103" t="s">
        <v>59</v>
      </c>
    </row>
    <row r="39" spans="1:6" s="4" customFormat="1" ht="48" customHeight="1">
      <c r="A39" s="70">
        <v>14000000</v>
      </c>
      <c r="B39" s="71" t="s">
        <v>57</v>
      </c>
      <c r="C39" s="95">
        <f>D39</f>
        <v>107000000</v>
      </c>
      <c r="D39" s="95">
        <f>D44+D40+D42</f>
        <v>107000000</v>
      </c>
      <c r="E39" s="105" t="s">
        <v>59</v>
      </c>
      <c r="F39" s="105" t="s">
        <v>59</v>
      </c>
    </row>
    <row r="40" spans="1:6" s="4" customFormat="1" ht="64.5" customHeight="1">
      <c r="A40" s="72">
        <v>14020000</v>
      </c>
      <c r="B40" s="73" t="s">
        <v>156</v>
      </c>
      <c r="C40" s="113">
        <f aca="true" t="shared" si="2" ref="C40:C46">D40</f>
        <v>12300000</v>
      </c>
      <c r="D40" s="114">
        <f>D41</f>
        <v>12300000</v>
      </c>
      <c r="E40" s="105" t="s">
        <v>59</v>
      </c>
      <c r="F40" s="105" t="s">
        <v>59</v>
      </c>
    </row>
    <row r="41" spans="1:6" s="4" customFormat="1" ht="67.5" customHeight="1">
      <c r="A41" s="74">
        <v>14021900</v>
      </c>
      <c r="B41" s="75" t="s">
        <v>157</v>
      </c>
      <c r="C41" s="115">
        <f t="shared" si="2"/>
        <v>12300000</v>
      </c>
      <c r="D41" s="116">
        <v>12300000</v>
      </c>
      <c r="E41" s="102" t="s">
        <v>59</v>
      </c>
      <c r="F41" s="103" t="s">
        <v>59</v>
      </c>
    </row>
    <row r="42" spans="1:6" s="4" customFormat="1" ht="72" customHeight="1">
      <c r="A42" s="72">
        <v>14030000</v>
      </c>
      <c r="B42" s="73" t="s">
        <v>158</v>
      </c>
      <c r="C42" s="113">
        <f t="shared" si="2"/>
        <v>38400000</v>
      </c>
      <c r="D42" s="114">
        <f>D43</f>
        <v>38400000</v>
      </c>
      <c r="E42" s="105" t="s">
        <v>59</v>
      </c>
      <c r="F42" s="105" t="s">
        <v>59</v>
      </c>
    </row>
    <row r="43" spans="1:6" s="5" customFormat="1" ht="54" customHeight="1">
      <c r="A43" s="74">
        <v>14031900</v>
      </c>
      <c r="B43" s="75" t="s">
        <v>157</v>
      </c>
      <c r="C43" s="115">
        <f t="shared" si="2"/>
        <v>38400000</v>
      </c>
      <c r="D43" s="116">
        <v>38400000</v>
      </c>
      <c r="E43" s="102" t="s">
        <v>59</v>
      </c>
      <c r="F43" s="103" t="s">
        <v>59</v>
      </c>
    </row>
    <row r="44" spans="1:6" s="5" customFormat="1" ht="79.5" customHeight="1">
      <c r="A44" s="74">
        <v>14040000</v>
      </c>
      <c r="B44" s="75" t="s">
        <v>181</v>
      </c>
      <c r="C44" s="115">
        <f t="shared" si="2"/>
        <v>56300000</v>
      </c>
      <c r="D44" s="116">
        <v>56300000</v>
      </c>
      <c r="E44" s="102" t="s">
        <v>59</v>
      </c>
      <c r="F44" s="102" t="s">
        <v>59</v>
      </c>
    </row>
    <row r="45" spans="1:6" s="4" customFormat="1" ht="87" customHeight="1">
      <c r="A45" s="70">
        <v>18000000</v>
      </c>
      <c r="B45" s="71" t="s">
        <v>155</v>
      </c>
      <c r="C45" s="113">
        <f t="shared" si="2"/>
        <v>1041770000</v>
      </c>
      <c r="D45" s="117">
        <f>D46+D64+D61</f>
        <v>1041770000</v>
      </c>
      <c r="E45" s="105" t="s">
        <v>59</v>
      </c>
      <c r="F45" s="105" t="s">
        <v>59</v>
      </c>
    </row>
    <row r="46" spans="1:6" s="6" customFormat="1" ht="45.75" customHeight="1">
      <c r="A46" s="70">
        <v>18010000</v>
      </c>
      <c r="B46" s="71" t="s">
        <v>60</v>
      </c>
      <c r="C46" s="95">
        <f t="shared" si="2"/>
        <v>859590000</v>
      </c>
      <c r="D46" s="117">
        <f>SUM(D48:D60)</f>
        <v>859590000</v>
      </c>
      <c r="E46" s="105" t="s">
        <v>59</v>
      </c>
      <c r="F46" s="105" t="s">
        <v>59</v>
      </c>
    </row>
    <row r="47" spans="1:6" s="7" customFormat="1" ht="58.5" customHeight="1" hidden="1">
      <c r="A47" s="76">
        <v>18010100</v>
      </c>
      <c r="B47" s="77" t="s">
        <v>50</v>
      </c>
      <c r="C47" s="95" t="e">
        <f>D47+E47</f>
        <v>#VALUE!</v>
      </c>
      <c r="D47" s="117"/>
      <c r="E47" s="102" t="s">
        <v>59</v>
      </c>
      <c r="F47" s="103" t="s">
        <v>59</v>
      </c>
    </row>
    <row r="48" spans="1:6" s="7" customFormat="1" ht="99.75" customHeight="1">
      <c r="A48" s="76">
        <v>18010100</v>
      </c>
      <c r="B48" s="77" t="s">
        <v>182</v>
      </c>
      <c r="C48" s="115">
        <f>D48</f>
        <v>330000</v>
      </c>
      <c r="D48" s="118">
        <v>330000</v>
      </c>
      <c r="E48" s="102" t="s">
        <v>59</v>
      </c>
      <c r="F48" s="103" t="s">
        <v>59</v>
      </c>
    </row>
    <row r="49" spans="1:6" s="7" customFormat="1" ht="86.25" customHeight="1">
      <c r="A49" s="76">
        <v>18010200</v>
      </c>
      <c r="B49" s="77" t="s">
        <v>61</v>
      </c>
      <c r="C49" s="115">
        <f aca="true" t="shared" si="3" ref="C49:C60">D49</f>
        <v>3070000</v>
      </c>
      <c r="D49" s="118">
        <v>3070000</v>
      </c>
      <c r="E49" s="102" t="s">
        <v>59</v>
      </c>
      <c r="F49" s="103" t="s">
        <v>59</v>
      </c>
    </row>
    <row r="50" spans="1:6" ht="45" customHeight="1" hidden="1">
      <c r="A50" s="74">
        <v>16011500</v>
      </c>
      <c r="B50" s="43" t="s">
        <v>25</v>
      </c>
      <c r="C50" s="115">
        <f t="shared" si="3"/>
        <v>0</v>
      </c>
      <c r="D50" s="118"/>
      <c r="E50" s="102" t="s">
        <v>59</v>
      </c>
      <c r="F50" s="103" t="s">
        <v>59</v>
      </c>
    </row>
    <row r="51" spans="1:6" ht="85.5" customHeight="1" hidden="1">
      <c r="A51" s="74">
        <v>18010300</v>
      </c>
      <c r="B51" s="77" t="s">
        <v>183</v>
      </c>
      <c r="C51" s="115">
        <f t="shared" si="3"/>
        <v>0</v>
      </c>
      <c r="D51" s="118"/>
      <c r="E51" s="102" t="s">
        <v>59</v>
      </c>
      <c r="F51" s="103" t="s">
        <v>59</v>
      </c>
    </row>
    <row r="52" spans="1:6" ht="93.75" customHeight="1" hidden="1">
      <c r="A52" s="74">
        <v>18010400</v>
      </c>
      <c r="B52" s="77" t="s">
        <v>62</v>
      </c>
      <c r="C52" s="115">
        <f t="shared" si="3"/>
        <v>0</v>
      </c>
      <c r="D52" s="118"/>
      <c r="E52" s="102" t="s">
        <v>59</v>
      </c>
      <c r="F52" s="103" t="s">
        <v>59</v>
      </c>
    </row>
    <row r="53" spans="1:6" ht="93.75" customHeight="1">
      <c r="A53" s="74">
        <v>18010300</v>
      </c>
      <c r="B53" s="77" t="s">
        <v>184</v>
      </c>
      <c r="C53" s="115">
        <f t="shared" si="3"/>
        <v>6800000</v>
      </c>
      <c r="D53" s="118">
        <v>6800000</v>
      </c>
      <c r="E53" s="102" t="s">
        <v>59</v>
      </c>
      <c r="F53" s="103" t="s">
        <v>59</v>
      </c>
    </row>
    <row r="54" spans="1:6" ht="93.75" customHeight="1">
      <c r="A54" s="74">
        <v>18010400</v>
      </c>
      <c r="B54" s="77" t="s">
        <v>62</v>
      </c>
      <c r="C54" s="115">
        <f t="shared" si="3"/>
        <v>19000000</v>
      </c>
      <c r="D54" s="118">
        <v>19000000</v>
      </c>
      <c r="E54" s="102" t="s">
        <v>59</v>
      </c>
      <c r="F54" s="103" t="s">
        <v>59</v>
      </c>
    </row>
    <row r="55" spans="1:6" ht="54" customHeight="1">
      <c r="A55" s="90">
        <v>18010500</v>
      </c>
      <c r="B55" s="91" t="s">
        <v>18</v>
      </c>
      <c r="C55" s="119">
        <f t="shared" si="3"/>
        <v>116900000</v>
      </c>
      <c r="D55" s="120">
        <v>116900000</v>
      </c>
      <c r="E55" s="121" t="s">
        <v>59</v>
      </c>
      <c r="F55" s="122" t="s">
        <v>59</v>
      </c>
    </row>
    <row r="56" spans="1:6" ht="54" customHeight="1">
      <c r="A56" s="90">
        <v>18010600</v>
      </c>
      <c r="B56" s="91" t="s">
        <v>20</v>
      </c>
      <c r="C56" s="119">
        <f t="shared" si="3"/>
        <v>693440000</v>
      </c>
      <c r="D56" s="120">
        <f>682500000+10940000</f>
        <v>693440000</v>
      </c>
      <c r="E56" s="121" t="s">
        <v>59</v>
      </c>
      <c r="F56" s="122" t="s">
        <v>59</v>
      </c>
    </row>
    <row r="57" spans="1:6" ht="45" customHeight="1">
      <c r="A57" s="90">
        <v>18010700</v>
      </c>
      <c r="B57" s="91" t="s">
        <v>19</v>
      </c>
      <c r="C57" s="119">
        <f t="shared" si="3"/>
        <v>2200000</v>
      </c>
      <c r="D57" s="120">
        <v>2200000</v>
      </c>
      <c r="E57" s="121" t="s">
        <v>59</v>
      </c>
      <c r="F57" s="122" t="s">
        <v>59</v>
      </c>
    </row>
    <row r="58" spans="1:6" ht="45" customHeight="1">
      <c r="A58" s="90">
        <v>18010900</v>
      </c>
      <c r="B58" s="91" t="s">
        <v>21</v>
      </c>
      <c r="C58" s="119">
        <f t="shared" si="3"/>
        <v>17300000</v>
      </c>
      <c r="D58" s="120">
        <v>17300000</v>
      </c>
      <c r="E58" s="121" t="s">
        <v>59</v>
      </c>
      <c r="F58" s="122" t="s">
        <v>59</v>
      </c>
    </row>
    <row r="59" spans="1:6" ht="48" customHeight="1">
      <c r="A59" s="23">
        <v>18011000</v>
      </c>
      <c r="B59" s="43" t="s">
        <v>63</v>
      </c>
      <c r="C59" s="100">
        <f t="shared" si="3"/>
        <v>325000</v>
      </c>
      <c r="D59" s="101">
        <v>325000</v>
      </c>
      <c r="E59" s="103" t="s">
        <v>59</v>
      </c>
      <c r="F59" s="103" t="s">
        <v>59</v>
      </c>
    </row>
    <row r="60" spans="1:6" ht="46.5" customHeight="1">
      <c r="A60" s="23">
        <v>18011100</v>
      </c>
      <c r="B60" s="43" t="s">
        <v>64</v>
      </c>
      <c r="C60" s="100">
        <f t="shared" si="3"/>
        <v>225000</v>
      </c>
      <c r="D60" s="101">
        <v>225000</v>
      </c>
      <c r="E60" s="103" t="s">
        <v>59</v>
      </c>
      <c r="F60" s="103" t="s">
        <v>59</v>
      </c>
    </row>
    <row r="61" spans="1:6" ht="40.5" customHeight="1">
      <c r="A61" s="42">
        <v>18030000</v>
      </c>
      <c r="B61" s="65" t="s">
        <v>89</v>
      </c>
      <c r="C61" s="95">
        <f aca="true" t="shared" si="4" ref="C61:C66">D61</f>
        <v>180000</v>
      </c>
      <c r="D61" s="98">
        <f>D62+D63</f>
        <v>180000</v>
      </c>
      <c r="E61" s="97" t="s">
        <v>59</v>
      </c>
      <c r="F61" s="97" t="s">
        <v>59</v>
      </c>
    </row>
    <row r="62" spans="1:6" ht="58.5" customHeight="1">
      <c r="A62" s="23">
        <v>18030100</v>
      </c>
      <c r="B62" s="43" t="s">
        <v>90</v>
      </c>
      <c r="C62" s="100">
        <f t="shared" si="4"/>
        <v>130000</v>
      </c>
      <c r="D62" s="101">
        <v>130000</v>
      </c>
      <c r="E62" s="103" t="s">
        <v>59</v>
      </c>
      <c r="F62" s="103" t="s">
        <v>59</v>
      </c>
    </row>
    <row r="63" spans="1:6" ht="40.5" customHeight="1">
      <c r="A63" s="23">
        <v>18030200</v>
      </c>
      <c r="B63" s="43" t="s">
        <v>91</v>
      </c>
      <c r="C63" s="100">
        <f t="shared" si="4"/>
        <v>50000</v>
      </c>
      <c r="D63" s="101">
        <v>50000</v>
      </c>
      <c r="E63" s="103" t="s">
        <v>59</v>
      </c>
      <c r="F63" s="103" t="s">
        <v>59</v>
      </c>
    </row>
    <row r="64" spans="1:6" s="8" customFormat="1" ht="42" customHeight="1">
      <c r="A64" s="42">
        <v>18050000</v>
      </c>
      <c r="B64" s="65" t="s">
        <v>34</v>
      </c>
      <c r="C64" s="95">
        <f t="shared" si="4"/>
        <v>182000000</v>
      </c>
      <c r="D64" s="98">
        <f>D65+D66</f>
        <v>182000000</v>
      </c>
      <c r="E64" s="97" t="s">
        <v>59</v>
      </c>
      <c r="F64" s="97" t="s">
        <v>59</v>
      </c>
    </row>
    <row r="65" spans="1:6" ht="45" customHeight="1">
      <c r="A65" s="23">
        <v>18050300</v>
      </c>
      <c r="B65" s="43" t="s">
        <v>35</v>
      </c>
      <c r="C65" s="100">
        <f t="shared" si="4"/>
        <v>20200000</v>
      </c>
      <c r="D65" s="101">
        <v>20200000</v>
      </c>
      <c r="E65" s="103" t="s">
        <v>59</v>
      </c>
      <c r="F65" s="103" t="s">
        <v>59</v>
      </c>
    </row>
    <row r="66" spans="1:6" ht="54" customHeight="1">
      <c r="A66" s="23">
        <v>18050400</v>
      </c>
      <c r="B66" s="43" t="s">
        <v>36</v>
      </c>
      <c r="C66" s="100">
        <f t="shared" si="4"/>
        <v>161800000</v>
      </c>
      <c r="D66" s="101">
        <v>161800000</v>
      </c>
      <c r="E66" s="103" t="s">
        <v>59</v>
      </c>
      <c r="F66" s="103" t="s">
        <v>59</v>
      </c>
    </row>
    <row r="67" spans="1:6" s="4" customFormat="1" ht="45.75" customHeight="1">
      <c r="A67" s="70">
        <v>19000000</v>
      </c>
      <c r="B67" s="64" t="s">
        <v>37</v>
      </c>
      <c r="C67" s="95">
        <f>C68</f>
        <v>8587500</v>
      </c>
      <c r="D67" s="98" t="s">
        <v>59</v>
      </c>
      <c r="E67" s="95">
        <f>E68</f>
        <v>8587500</v>
      </c>
      <c r="F67" s="97" t="s">
        <v>59</v>
      </c>
    </row>
    <row r="68" spans="1:6" s="3" customFormat="1" ht="54" customHeight="1">
      <c r="A68" s="72">
        <v>19010000</v>
      </c>
      <c r="B68" s="73" t="s">
        <v>38</v>
      </c>
      <c r="C68" s="95">
        <f>E68</f>
        <v>8587500</v>
      </c>
      <c r="D68" s="117" t="s">
        <v>59</v>
      </c>
      <c r="E68" s="113">
        <f>E69+E70+E71</f>
        <v>8587500</v>
      </c>
      <c r="F68" s="105" t="s">
        <v>59</v>
      </c>
    </row>
    <row r="69" spans="1:6" s="5" customFormat="1" ht="114.75" customHeight="1">
      <c r="A69" s="74">
        <v>19010100</v>
      </c>
      <c r="B69" s="75" t="s">
        <v>128</v>
      </c>
      <c r="C69" s="115">
        <f>E69</f>
        <v>8217500</v>
      </c>
      <c r="D69" s="120" t="s">
        <v>59</v>
      </c>
      <c r="E69" s="115">
        <v>8217500</v>
      </c>
      <c r="F69" s="103" t="s">
        <v>59</v>
      </c>
    </row>
    <row r="70" spans="1:6" s="5" customFormat="1" ht="70.5" customHeight="1">
      <c r="A70" s="74">
        <v>19010200</v>
      </c>
      <c r="B70" s="75" t="s">
        <v>185</v>
      </c>
      <c r="C70" s="115">
        <f>E70</f>
        <v>270000</v>
      </c>
      <c r="D70" s="120" t="s">
        <v>59</v>
      </c>
      <c r="E70" s="115">
        <v>270000</v>
      </c>
      <c r="F70" s="103" t="s">
        <v>59</v>
      </c>
    </row>
    <row r="71" spans="1:6" s="5" customFormat="1" ht="111" customHeight="1">
      <c r="A71" s="74">
        <v>19010300</v>
      </c>
      <c r="B71" s="75" t="s">
        <v>186</v>
      </c>
      <c r="C71" s="115">
        <f>E71</f>
        <v>100000</v>
      </c>
      <c r="D71" s="120" t="s">
        <v>59</v>
      </c>
      <c r="E71" s="115">
        <v>100000</v>
      </c>
      <c r="F71" s="103" t="s">
        <v>59</v>
      </c>
    </row>
    <row r="72" spans="1:6" s="5" customFormat="1" ht="105" customHeight="1" hidden="1">
      <c r="A72" s="74">
        <v>19010500</v>
      </c>
      <c r="B72" s="75" t="s">
        <v>46</v>
      </c>
      <c r="C72" s="115"/>
      <c r="D72" s="118"/>
      <c r="E72" s="115" t="s">
        <v>59</v>
      </c>
      <c r="F72" s="102" t="s">
        <v>59</v>
      </c>
    </row>
    <row r="73" spans="1:6" s="3" customFormat="1" ht="58.5" customHeight="1" hidden="1">
      <c r="A73" s="72">
        <v>19050000</v>
      </c>
      <c r="B73" s="73" t="s">
        <v>47</v>
      </c>
      <c r="C73" s="92">
        <f>D73+E73</f>
        <v>0</v>
      </c>
      <c r="D73" s="123"/>
      <c r="E73" s="124"/>
      <c r="F73" s="105"/>
    </row>
    <row r="74" spans="1:6" s="5" customFormat="1" ht="77.25" customHeight="1" hidden="1">
      <c r="A74" s="74">
        <v>19050200</v>
      </c>
      <c r="B74" s="75" t="s">
        <v>48</v>
      </c>
      <c r="C74" s="92">
        <f>D74+E74</f>
        <v>0</v>
      </c>
      <c r="D74" s="125"/>
      <c r="E74" s="126"/>
      <c r="F74" s="102"/>
    </row>
    <row r="75" spans="1:6" s="5" customFormat="1" ht="88.5" customHeight="1" hidden="1">
      <c r="A75" s="74">
        <v>19050300</v>
      </c>
      <c r="B75" s="75" t="s">
        <v>49</v>
      </c>
      <c r="C75" s="92">
        <f>D75+E75</f>
        <v>0</v>
      </c>
      <c r="D75" s="125"/>
      <c r="E75" s="126"/>
      <c r="F75" s="102"/>
    </row>
    <row r="76" spans="1:6" ht="55.5" customHeight="1">
      <c r="A76" s="31">
        <v>20000000</v>
      </c>
      <c r="B76" s="63" t="s">
        <v>5</v>
      </c>
      <c r="C76" s="92">
        <f>D76+E76</f>
        <v>92251700</v>
      </c>
      <c r="D76" s="108">
        <f>D77+D88+D103</f>
        <v>24877700</v>
      </c>
      <c r="E76" s="94">
        <f>E103+E111</f>
        <v>67374000</v>
      </c>
      <c r="F76" s="94" t="s">
        <v>59</v>
      </c>
    </row>
    <row r="77" spans="1:6" ht="55.5" customHeight="1">
      <c r="A77" s="33">
        <v>21000000</v>
      </c>
      <c r="B77" s="64" t="s">
        <v>0</v>
      </c>
      <c r="C77" s="95">
        <f aca="true" t="shared" si="5" ref="C77:C88">D77</f>
        <v>830000</v>
      </c>
      <c r="D77" s="96">
        <f>D78+D80+D81</f>
        <v>830000</v>
      </c>
      <c r="E77" s="97" t="s">
        <v>59</v>
      </c>
      <c r="F77" s="97" t="s">
        <v>59</v>
      </c>
    </row>
    <row r="78" spans="1:6" s="7" customFormat="1" ht="175.5" customHeight="1">
      <c r="A78" s="70">
        <v>21010000</v>
      </c>
      <c r="B78" s="71" t="s">
        <v>144</v>
      </c>
      <c r="C78" s="95">
        <f t="shared" si="5"/>
        <v>80000</v>
      </c>
      <c r="D78" s="123">
        <f>D79</f>
        <v>80000</v>
      </c>
      <c r="E78" s="97" t="s">
        <v>59</v>
      </c>
      <c r="F78" s="97" t="s">
        <v>59</v>
      </c>
    </row>
    <row r="79" spans="1:6" s="9" customFormat="1" ht="87.75" customHeight="1">
      <c r="A79" s="20">
        <v>21010300</v>
      </c>
      <c r="B79" s="44" t="s">
        <v>65</v>
      </c>
      <c r="C79" s="115">
        <f t="shared" si="5"/>
        <v>80000</v>
      </c>
      <c r="D79" s="107">
        <v>80000</v>
      </c>
      <c r="E79" s="103" t="s">
        <v>59</v>
      </c>
      <c r="F79" s="103" t="s">
        <v>59</v>
      </c>
    </row>
    <row r="80" spans="1:6" s="9" customFormat="1" ht="65.25" customHeight="1" hidden="1">
      <c r="A80" s="70">
        <v>21050000</v>
      </c>
      <c r="B80" s="71" t="s">
        <v>82</v>
      </c>
      <c r="C80" s="113">
        <f t="shared" si="5"/>
        <v>0</v>
      </c>
      <c r="D80" s="123"/>
      <c r="E80" s="103" t="s">
        <v>59</v>
      </c>
      <c r="F80" s="103" t="s">
        <v>59</v>
      </c>
    </row>
    <row r="81" spans="1:6" s="9" customFormat="1" ht="47.25" customHeight="1">
      <c r="A81" s="33">
        <v>21080000</v>
      </c>
      <c r="B81" s="64" t="s">
        <v>10</v>
      </c>
      <c r="C81" s="95">
        <f t="shared" si="5"/>
        <v>750000</v>
      </c>
      <c r="D81" s="96">
        <f>D83+D85+D86+D87</f>
        <v>750000</v>
      </c>
      <c r="E81" s="97" t="s">
        <v>59</v>
      </c>
      <c r="F81" s="97" t="s">
        <v>59</v>
      </c>
    </row>
    <row r="82" spans="1:6" s="9" customFormat="1" ht="28.5" customHeight="1" hidden="1">
      <c r="A82" s="20">
        <v>21080500</v>
      </c>
      <c r="B82" s="44" t="s">
        <v>10</v>
      </c>
      <c r="C82" s="95">
        <f t="shared" si="5"/>
        <v>0</v>
      </c>
      <c r="D82" s="107"/>
      <c r="E82" s="103"/>
      <c r="F82" s="103"/>
    </row>
    <row r="83" spans="1:6" s="9" customFormat="1" ht="42" customHeight="1" hidden="1">
      <c r="A83" s="20">
        <v>21080500</v>
      </c>
      <c r="B83" s="44" t="s">
        <v>10</v>
      </c>
      <c r="C83" s="115">
        <f t="shared" si="5"/>
        <v>0</v>
      </c>
      <c r="D83" s="107"/>
      <c r="E83" s="103" t="s">
        <v>59</v>
      </c>
      <c r="F83" s="103" t="s">
        <v>59</v>
      </c>
    </row>
    <row r="84" spans="1:6" s="9" customFormat="1" ht="151.5" customHeight="1" hidden="1">
      <c r="A84" s="20">
        <v>21080900</v>
      </c>
      <c r="B84" s="44" t="s">
        <v>27</v>
      </c>
      <c r="C84" s="115">
        <f t="shared" si="5"/>
        <v>0</v>
      </c>
      <c r="D84" s="107"/>
      <c r="E84" s="103" t="s">
        <v>59</v>
      </c>
      <c r="F84" s="103" t="s">
        <v>59</v>
      </c>
    </row>
    <row r="85" spans="1:6" s="9" customFormat="1" ht="52.5" customHeight="1">
      <c r="A85" s="20">
        <v>21081100</v>
      </c>
      <c r="B85" s="39" t="s">
        <v>79</v>
      </c>
      <c r="C85" s="115">
        <f t="shared" si="5"/>
        <v>350000</v>
      </c>
      <c r="D85" s="107">
        <v>350000</v>
      </c>
      <c r="E85" s="103" t="s">
        <v>59</v>
      </c>
      <c r="F85" s="103" t="s">
        <v>59</v>
      </c>
    </row>
    <row r="86" spans="1:6" s="9" customFormat="1" ht="78" customHeight="1">
      <c r="A86" s="20">
        <v>21081500</v>
      </c>
      <c r="B86" s="78" t="s">
        <v>75</v>
      </c>
      <c r="C86" s="115">
        <f t="shared" si="5"/>
        <v>400000</v>
      </c>
      <c r="D86" s="103">
        <v>400000</v>
      </c>
      <c r="E86" s="103" t="s">
        <v>59</v>
      </c>
      <c r="F86" s="103" t="s">
        <v>59</v>
      </c>
    </row>
    <row r="87" spans="1:6" s="9" customFormat="1" ht="78" customHeight="1" hidden="1">
      <c r="A87" s="20">
        <v>21081700</v>
      </c>
      <c r="B87" s="39" t="s">
        <v>133</v>
      </c>
      <c r="C87" s="115">
        <f t="shared" si="5"/>
        <v>0</v>
      </c>
      <c r="D87" s="107"/>
      <c r="E87" s="127" t="s">
        <v>59</v>
      </c>
      <c r="F87" s="103" t="s">
        <v>59</v>
      </c>
    </row>
    <row r="88" spans="1:6" ht="63.75" customHeight="1">
      <c r="A88" s="33">
        <v>22000000</v>
      </c>
      <c r="B88" s="64" t="s">
        <v>39</v>
      </c>
      <c r="C88" s="95">
        <f t="shared" si="5"/>
        <v>17017700</v>
      </c>
      <c r="D88" s="96">
        <f>D90+D96+D98</f>
        <v>17017700</v>
      </c>
      <c r="E88" s="105" t="s">
        <v>59</v>
      </c>
      <c r="F88" s="105" t="s">
        <v>59</v>
      </c>
    </row>
    <row r="89" spans="1:6" s="5" customFormat="1" ht="29.25" customHeight="1" hidden="1">
      <c r="A89" s="74">
        <v>22020000</v>
      </c>
      <c r="B89" s="43" t="s">
        <v>16</v>
      </c>
      <c r="C89" s="92" t="e">
        <f>D89+E89</f>
        <v>#VALUE!</v>
      </c>
      <c r="D89" s="106"/>
      <c r="E89" s="105" t="s">
        <v>59</v>
      </c>
      <c r="F89" s="105" t="s">
        <v>59</v>
      </c>
    </row>
    <row r="90" spans="1:6" s="5" customFormat="1" ht="48.75" customHeight="1">
      <c r="A90" s="72">
        <v>22010000</v>
      </c>
      <c r="B90" s="73" t="s">
        <v>74</v>
      </c>
      <c r="C90" s="113">
        <f aca="true" t="shared" si="6" ref="C90:C102">D90</f>
        <v>11600000</v>
      </c>
      <c r="D90" s="114">
        <f>D93+D92+D94+D95+D91</f>
        <v>11600000</v>
      </c>
      <c r="E90" s="105" t="s">
        <v>59</v>
      </c>
      <c r="F90" s="105" t="s">
        <v>59</v>
      </c>
    </row>
    <row r="91" spans="1:6" s="5" customFormat="1" ht="142.5" customHeight="1">
      <c r="A91" s="74">
        <v>22010200</v>
      </c>
      <c r="B91" s="75" t="s">
        <v>177</v>
      </c>
      <c r="C91" s="115">
        <f>D91</f>
        <v>140000</v>
      </c>
      <c r="D91" s="116">
        <v>140000</v>
      </c>
      <c r="E91" s="103" t="s">
        <v>59</v>
      </c>
      <c r="F91" s="103" t="s">
        <v>59</v>
      </c>
    </row>
    <row r="92" spans="1:6" s="5" customFormat="1" ht="96.75" customHeight="1">
      <c r="A92" s="74">
        <v>22010300</v>
      </c>
      <c r="B92" s="75" t="s">
        <v>83</v>
      </c>
      <c r="C92" s="115">
        <f>D92</f>
        <v>610000</v>
      </c>
      <c r="D92" s="116">
        <v>610000</v>
      </c>
      <c r="E92" s="103" t="s">
        <v>59</v>
      </c>
      <c r="F92" s="103" t="s">
        <v>59</v>
      </c>
    </row>
    <row r="93" spans="1:6" s="5" customFormat="1" ht="60.75" customHeight="1">
      <c r="A93" s="76">
        <v>22012500</v>
      </c>
      <c r="B93" s="77" t="s">
        <v>73</v>
      </c>
      <c r="C93" s="115">
        <f>D93</f>
        <v>10100000</v>
      </c>
      <c r="D93" s="106">
        <v>10100000</v>
      </c>
      <c r="E93" s="103" t="s">
        <v>59</v>
      </c>
      <c r="F93" s="103" t="s">
        <v>59</v>
      </c>
    </row>
    <row r="94" spans="1:6" s="5" customFormat="1" ht="69.75" customHeight="1">
      <c r="A94" s="74">
        <v>22012600</v>
      </c>
      <c r="B94" s="75" t="s">
        <v>84</v>
      </c>
      <c r="C94" s="115">
        <f>D94</f>
        <v>600000</v>
      </c>
      <c r="D94" s="116">
        <v>600000</v>
      </c>
      <c r="E94" s="103" t="s">
        <v>59</v>
      </c>
      <c r="F94" s="103" t="s">
        <v>59</v>
      </c>
    </row>
    <row r="95" spans="1:6" s="5" customFormat="1" ht="194.25" customHeight="1">
      <c r="A95" s="79">
        <v>22012900</v>
      </c>
      <c r="B95" s="80" t="s">
        <v>85</v>
      </c>
      <c r="C95" s="115">
        <f>D95</f>
        <v>150000</v>
      </c>
      <c r="D95" s="128">
        <v>150000</v>
      </c>
      <c r="E95" s="103" t="s">
        <v>59</v>
      </c>
      <c r="F95" s="103" t="s">
        <v>59</v>
      </c>
    </row>
    <row r="96" spans="1:6" s="10" customFormat="1" ht="83.25" customHeight="1">
      <c r="A96" s="33">
        <v>22080000</v>
      </c>
      <c r="B96" s="64" t="s">
        <v>28</v>
      </c>
      <c r="C96" s="95">
        <f t="shared" si="6"/>
        <v>4000000</v>
      </c>
      <c r="D96" s="98">
        <f>D97</f>
        <v>4000000</v>
      </c>
      <c r="E96" s="105" t="s">
        <v>59</v>
      </c>
      <c r="F96" s="105" t="s">
        <v>59</v>
      </c>
    </row>
    <row r="97" spans="1:6" ht="88.5" customHeight="1">
      <c r="A97" s="23">
        <v>22080400</v>
      </c>
      <c r="B97" s="43" t="s">
        <v>159</v>
      </c>
      <c r="C97" s="115">
        <f t="shared" si="6"/>
        <v>4000000</v>
      </c>
      <c r="D97" s="106">
        <v>4000000</v>
      </c>
      <c r="E97" s="103" t="s">
        <v>59</v>
      </c>
      <c r="F97" s="103" t="s">
        <v>59</v>
      </c>
    </row>
    <row r="98" spans="1:6" s="8" customFormat="1" ht="44.25" customHeight="1">
      <c r="A98" s="42">
        <v>22090000</v>
      </c>
      <c r="B98" s="65" t="s">
        <v>8</v>
      </c>
      <c r="C98" s="95">
        <f t="shared" si="6"/>
        <v>1417700</v>
      </c>
      <c r="D98" s="98">
        <f>D99+D100+D101+D102</f>
        <v>1417700</v>
      </c>
      <c r="E98" s="105" t="s">
        <v>59</v>
      </c>
      <c r="F98" s="105" t="s">
        <v>59</v>
      </c>
    </row>
    <row r="99" spans="1:6" ht="87.75" customHeight="1">
      <c r="A99" s="23">
        <v>22090100</v>
      </c>
      <c r="B99" s="43" t="s">
        <v>26</v>
      </c>
      <c r="C99" s="115">
        <f t="shared" si="6"/>
        <v>1338300</v>
      </c>
      <c r="D99" s="101">
        <v>1338300</v>
      </c>
      <c r="E99" s="103" t="s">
        <v>59</v>
      </c>
      <c r="F99" s="103" t="s">
        <v>59</v>
      </c>
    </row>
    <row r="100" spans="1:6" ht="54" customHeight="1">
      <c r="A100" s="23">
        <v>22090200</v>
      </c>
      <c r="B100" s="43" t="s">
        <v>66</v>
      </c>
      <c r="C100" s="115">
        <f t="shared" si="6"/>
        <v>600</v>
      </c>
      <c r="D100" s="101">
        <v>600</v>
      </c>
      <c r="E100" s="103" t="s">
        <v>59</v>
      </c>
      <c r="F100" s="103" t="s">
        <v>59</v>
      </c>
    </row>
    <row r="101" spans="1:6" ht="115.5" customHeight="1" hidden="1">
      <c r="A101" s="23">
        <v>22090300</v>
      </c>
      <c r="B101" s="43" t="s">
        <v>187</v>
      </c>
      <c r="C101" s="115">
        <f t="shared" si="6"/>
        <v>0</v>
      </c>
      <c r="D101" s="101"/>
      <c r="E101" s="103" t="s">
        <v>59</v>
      </c>
      <c r="F101" s="103" t="s">
        <v>59</v>
      </c>
    </row>
    <row r="102" spans="1:6" ht="87.75" customHeight="1">
      <c r="A102" s="23">
        <v>22090400</v>
      </c>
      <c r="B102" s="43" t="s">
        <v>188</v>
      </c>
      <c r="C102" s="115">
        <f t="shared" si="6"/>
        <v>78800</v>
      </c>
      <c r="D102" s="101">
        <v>78800</v>
      </c>
      <c r="E102" s="103" t="s">
        <v>59</v>
      </c>
      <c r="F102" s="103" t="s">
        <v>59</v>
      </c>
    </row>
    <row r="103" spans="1:6" ht="39" customHeight="1">
      <c r="A103" s="33">
        <v>24000000</v>
      </c>
      <c r="B103" s="64" t="s">
        <v>9</v>
      </c>
      <c r="C103" s="95">
        <f>D103+E103</f>
        <v>7090000</v>
      </c>
      <c r="D103" s="96">
        <f>D105+D108+D109</f>
        <v>7030000</v>
      </c>
      <c r="E103" s="97">
        <f>E106</f>
        <v>60000</v>
      </c>
      <c r="F103" s="97" t="str">
        <f>F106</f>
        <v>Х</v>
      </c>
    </row>
    <row r="104" spans="1:6" ht="96" customHeight="1" hidden="1">
      <c r="A104" s="76">
        <v>24030000</v>
      </c>
      <c r="B104" s="77" t="s">
        <v>134</v>
      </c>
      <c r="C104" s="115">
        <f>D104</f>
        <v>0</v>
      </c>
      <c r="D104" s="125"/>
      <c r="E104" s="103" t="s">
        <v>59</v>
      </c>
      <c r="F104" s="103" t="s">
        <v>59</v>
      </c>
    </row>
    <row r="105" spans="1:6" ht="51.75" customHeight="1">
      <c r="A105" s="23">
        <v>24060300</v>
      </c>
      <c r="B105" s="43" t="s">
        <v>10</v>
      </c>
      <c r="C105" s="115">
        <f>D105</f>
        <v>4600000</v>
      </c>
      <c r="D105" s="106">
        <v>4600000</v>
      </c>
      <c r="E105" s="103" t="s">
        <v>59</v>
      </c>
      <c r="F105" s="103" t="s">
        <v>59</v>
      </c>
    </row>
    <row r="106" spans="1:6" ht="111.75" customHeight="1">
      <c r="A106" s="23">
        <v>24062100</v>
      </c>
      <c r="B106" s="43" t="s">
        <v>3</v>
      </c>
      <c r="C106" s="115">
        <f aca="true" t="shared" si="7" ref="C106:C116">E106</f>
        <v>60000</v>
      </c>
      <c r="D106" s="106" t="s">
        <v>59</v>
      </c>
      <c r="E106" s="129">
        <v>60000</v>
      </c>
      <c r="F106" s="122" t="s">
        <v>59</v>
      </c>
    </row>
    <row r="107" spans="1:6" ht="269.25" customHeight="1" hidden="1">
      <c r="A107" s="23">
        <v>24062200</v>
      </c>
      <c r="B107" s="81" t="s">
        <v>80</v>
      </c>
      <c r="C107" s="115">
        <f>D107</f>
        <v>0</v>
      </c>
      <c r="D107" s="106"/>
      <c r="E107" s="129" t="s">
        <v>59</v>
      </c>
      <c r="F107" s="122" t="s">
        <v>59</v>
      </c>
    </row>
    <row r="108" spans="1:6" ht="270" customHeight="1">
      <c r="A108" s="82">
        <v>24062200</v>
      </c>
      <c r="B108" s="81" t="s">
        <v>80</v>
      </c>
      <c r="C108" s="130">
        <f>D108</f>
        <v>400000</v>
      </c>
      <c r="D108" s="106">
        <v>400000</v>
      </c>
      <c r="E108" s="122" t="s">
        <v>59</v>
      </c>
      <c r="F108" s="122" t="s">
        <v>59</v>
      </c>
    </row>
    <row r="109" spans="1:6" ht="44.25" customHeight="1">
      <c r="A109" s="23">
        <v>24160000</v>
      </c>
      <c r="B109" s="83" t="s">
        <v>179</v>
      </c>
      <c r="C109" s="115">
        <f>D109</f>
        <v>2030000</v>
      </c>
      <c r="D109" s="115">
        <f>D110</f>
        <v>2030000</v>
      </c>
      <c r="E109" s="122" t="s">
        <v>59</v>
      </c>
      <c r="F109" s="122" t="s">
        <v>59</v>
      </c>
    </row>
    <row r="110" spans="1:6" ht="74.25" customHeight="1">
      <c r="A110" s="23">
        <v>24160100</v>
      </c>
      <c r="B110" s="83" t="s">
        <v>180</v>
      </c>
      <c r="C110" s="115">
        <f>D110</f>
        <v>2030000</v>
      </c>
      <c r="D110" s="106">
        <v>2030000</v>
      </c>
      <c r="E110" s="122" t="s">
        <v>59</v>
      </c>
      <c r="F110" s="122" t="s">
        <v>59</v>
      </c>
    </row>
    <row r="111" spans="1:6" s="11" customFormat="1" ht="42" customHeight="1">
      <c r="A111" s="33">
        <v>25000000</v>
      </c>
      <c r="B111" s="64" t="s">
        <v>11</v>
      </c>
      <c r="C111" s="95">
        <f t="shared" si="7"/>
        <v>67314000</v>
      </c>
      <c r="D111" s="98" t="s">
        <v>59</v>
      </c>
      <c r="E111" s="95">
        <f>E112</f>
        <v>67314000</v>
      </c>
      <c r="F111" s="97" t="s">
        <v>59</v>
      </c>
    </row>
    <row r="112" spans="1:6" ht="65.25" customHeight="1">
      <c r="A112" s="33">
        <v>25010000</v>
      </c>
      <c r="B112" s="64" t="s">
        <v>42</v>
      </c>
      <c r="C112" s="95">
        <f t="shared" si="7"/>
        <v>67314000</v>
      </c>
      <c r="D112" s="98" t="s">
        <v>59</v>
      </c>
      <c r="E112" s="95">
        <f>E113+E114+E115+E116</f>
        <v>67314000</v>
      </c>
      <c r="F112" s="97" t="s">
        <v>59</v>
      </c>
    </row>
    <row r="113" spans="1:6" ht="61.5" customHeight="1">
      <c r="A113" s="20">
        <v>25010100</v>
      </c>
      <c r="B113" s="44" t="s">
        <v>178</v>
      </c>
      <c r="C113" s="115">
        <f t="shared" si="7"/>
        <v>66760290</v>
      </c>
      <c r="D113" s="98" t="s">
        <v>59</v>
      </c>
      <c r="E113" s="100">
        <v>66760290</v>
      </c>
      <c r="F113" s="102" t="s">
        <v>59</v>
      </c>
    </row>
    <row r="114" spans="1:6" ht="61.5" customHeight="1" hidden="1">
      <c r="A114" s="20">
        <v>25010200</v>
      </c>
      <c r="B114" s="84" t="s">
        <v>81</v>
      </c>
      <c r="C114" s="115">
        <f t="shared" si="7"/>
        <v>0</v>
      </c>
      <c r="D114" s="98" t="s">
        <v>59</v>
      </c>
      <c r="E114" s="100"/>
      <c r="F114" s="102" t="s">
        <v>59</v>
      </c>
    </row>
    <row r="115" spans="1:6" ht="94.5" customHeight="1">
      <c r="A115" s="20">
        <v>25010300</v>
      </c>
      <c r="B115" s="44" t="s">
        <v>145</v>
      </c>
      <c r="C115" s="115">
        <f t="shared" si="7"/>
        <v>384540</v>
      </c>
      <c r="D115" s="98" t="s">
        <v>59</v>
      </c>
      <c r="E115" s="100">
        <v>384540</v>
      </c>
      <c r="F115" s="102" t="s">
        <v>59</v>
      </c>
    </row>
    <row r="116" spans="1:6" ht="84.75" customHeight="1">
      <c r="A116" s="20">
        <v>25010400</v>
      </c>
      <c r="B116" s="44" t="s">
        <v>43</v>
      </c>
      <c r="C116" s="115">
        <f t="shared" si="7"/>
        <v>169170</v>
      </c>
      <c r="D116" s="98" t="s">
        <v>59</v>
      </c>
      <c r="E116" s="100">
        <v>169170</v>
      </c>
      <c r="F116" s="97" t="s">
        <v>59</v>
      </c>
    </row>
    <row r="117" spans="1:6" ht="47.25" customHeight="1">
      <c r="A117" s="31">
        <v>30000000</v>
      </c>
      <c r="B117" s="63" t="s">
        <v>4</v>
      </c>
      <c r="C117" s="92">
        <f>D117+E117</f>
        <v>6000300</v>
      </c>
      <c r="D117" s="108">
        <f>D118</f>
        <v>300</v>
      </c>
      <c r="E117" s="94">
        <f>E118+E126</f>
        <v>6000000</v>
      </c>
      <c r="F117" s="94">
        <f>E117</f>
        <v>6000000</v>
      </c>
    </row>
    <row r="118" spans="1:6" s="9" customFormat="1" ht="43.5" customHeight="1">
      <c r="A118" s="33">
        <v>31000000</v>
      </c>
      <c r="B118" s="64" t="s">
        <v>2</v>
      </c>
      <c r="C118" s="95">
        <f>D118+E118</f>
        <v>1000300</v>
      </c>
      <c r="D118" s="98">
        <f>D119+D121</f>
        <v>300</v>
      </c>
      <c r="E118" s="97">
        <f>E122</f>
        <v>1000000</v>
      </c>
      <c r="F118" s="97">
        <f>E118</f>
        <v>1000000</v>
      </c>
    </row>
    <row r="119" spans="1:6" s="6" customFormat="1" ht="156" customHeight="1">
      <c r="A119" s="70">
        <v>31010000</v>
      </c>
      <c r="B119" s="71" t="s">
        <v>56</v>
      </c>
      <c r="C119" s="113">
        <f>D119</f>
        <v>200</v>
      </c>
      <c r="D119" s="117">
        <f>D120</f>
        <v>200</v>
      </c>
      <c r="E119" s="105" t="s">
        <v>59</v>
      </c>
      <c r="F119" s="105" t="s">
        <v>59</v>
      </c>
    </row>
    <row r="120" spans="1:6" s="7" customFormat="1" ht="141" customHeight="1">
      <c r="A120" s="76">
        <v>31010200</v>
      </c>
      <c r="B120" s="83" t="s">
        <v>29</v>
      </c>
      <c r="C120" s="115">
        <f>D120</f>
        <v>200</v>
      </c>
      <c r="D120" s="118">
        <v>200</v>
      </c>
      <c r="E120" s="102" t="s">
        <v>59</v>
      </c>
      <c r="F120" s="102" t="s">
        <v>59</v>
      </c>
    </row>
    <row r="121" spans="1:6" s="6" customFormat="1" ht="50.25" customHeight="1">
      <c r="A121" s="70">
        <v>31020000</v>
      </c>
      <c r="B121" s="85" t="s">
        <v>30</v>
      </c>
      <c r="C121" s="95">
        <f>D121</f>
        <v>100</v>
      </c>
      <c r="D121" s="117">
        <v>100</v>
      </c>
      <c r="E121" s="105" t="s">
        <v>59</v>
      </c>
      <c r="F121" s="105" t="s">
        <v>59</v>
      </c>
    </row>
    <row r="122" spans="1:6" s="3" customFormat="1" ht="88.5" customHeight="1">
      <c r="A122" s="72">
        <v>31030000</v>
      </c>
      <c r="B122" s="73" t="s">
        <v>40</v>
      </c>
      <c r="C122" s="95">
        <f>E122</f>
        <v>1000000</v>
      </c>
      <c r="D122" s="114" t="s">
        <v>59</v>
      </c>
      <c r="E122" s="124">
        <v>1000000</v>
      </c>
      <c r="F122" s="124">
        <f>E122</f>
        <v>1000000</v>
      </c>
    </row>
    <row r="123" spans="1:6" s="9" customFormat="1" ht="51" customHeight="1" hidden="1">
      <c r="A123" s="33">
        <v>33000000</v>
      </c>
      <c r="B123" s="64" t="s">
        <v>58</v>
      </c>
      <c r="C123" s="92" t="e">
        <f>D123+E123</f>
        <v>#VALUE!</v>
      </c>
      <c r="D123" s="114" t="s">
        <v>59</v>
      </c>
      <c r="E123" s="97"/>
      <c r="F123" s="97"/>
    </row>
    <row r="124" spans="1:6" s="3" customFormat="1" ht="35.25" customHeight="1" hidden="1">
      <c r="A124" s="72">
        <v>33010000</v>
      </c>
      <c r="B124" s="73" t="s">
        <v>45</v>
      </c>
      <c r="C124" s="92" t="e">
        <f>D124+E124</f>
        <v>#VALUE!</v>
      </c>
      <c r="D124" s="114" t="s">
        <v>59</v>
      </c>
      <c r="E124" s="124"/>
      <c r="F124" s="124"/>
    </row>
    <row r="125" spans="1:6" ht="135" customHeight="1" hidden="1">
      <c r="A125" s="23">
        <v>33010100</v>
      </c>
      <c r="B125" s="43" t="s">
        <v>55</v>
      </c>
      <c r="C125" s="92" t="e">
        <f>D125+E125</f>
        <v>#VALUE!</v>
      </c>
      <c r="D125" s="114" t="s">
        <v>59</v>
      </c>
      <c r="E125" s="129"/>
      <c r="F125" s="129"/>
    </row>
    <row r="126" spans="1:6" s="3" customFormat="1" ht="61.5" customHeight="1">
      <c r="A126" s="72">
        <v>33000000</v>
      </c>
      <c r="B126" s="73" t="s">
        <v>67</v>
      </c>
      <c r="C126" s="113">
        <f>E126</f>
        <v>5000000</v>
      </c>
      <c r="D126" s="114" t="s">
        <v>59</v>
      </c>
      <c r="E126" s="124">
        <f>E127</f>
        <v>5000000</v>
      </c>
      <c r="F126" s="124">
        <f>F127</f>
        <v>5000000</v>
      </c>
    </row>
    <row r="127" spans="1:6" s="3" customFormat="1" ht="47.25" customHeight="1">
      <c r="A127" s="72">
        <v>33010000</v>
      </c>
      <c r="B127" s="73" t="s">
        <v>68</v>
      </c>
      <c r="C127" s="113">
        <f>E127</f>
        <v>5000000</v>
      </c>
      <c r="D127" s="114" t="s">
        <v>59</v>
      </c>
      <c r="E127" s="124">
        <f>E128</f>
        <v>5000000</v>
      </c>
      <c r="F127" s="124">
        <f>F128</f>
        <v>5000000</v>
      </c>
    </row>
    <row r="128" spans="1:6" ht="141" customHeight="1">
      <c r="A128" s="23">
        <v>33010100</v>
      </c>
      <c r="B128" s="43" t="s">
        <v>70</v>
      </c>
      <c r="C128" s="115">
        <f>E128</f>
        <v>5000000</v>
      </c>
      <c r="D128" s="107" t="s">
        <v>59</v>
      </c>
      <c r="E128" s="100">
        <v>5000000</v>
      </c>
      <c r="F128" s="129">
        <f>E128</f>
        <v>5000000</v>
      </c>
    </row>
    <row r="129" spans="1:6" ht="60" customHeight="1" hidden="1">
      <c r="A129" s="31">
        <v>50000000</v>
      </c>
      <c r="B129" s="86" t="s">
        <v>115</v>
      </c>
      <c r="C129" s="131">
        <f>E129</f>
        <v>0</v>
      </c>
      <c r="D129" s="132" t="s">
        <v>59</v>
      </c>
      <c r="E129" s="133">
        <f>E131</f>
        <v>0</v>
      </c>
      <c r="F129" s="133" t="s">
        <v>59</v>
      </c>
    </row>
    <row r="130" spans="1:6" ht="47.25" customHeight="1" hidden="1">
      <c r="A130" s="72">
        <v>50100000</v>
      </c>
      <c r="B130" s="87" t="s">
        <v>116</v>
      </c>
      <c r="C130" s="134">
        <f>C131</f>
        <v>0</v>
      </c>
      <c r="D130" s="123" t="s">
        <v>59</v>
      </c>
      <c r="E130" s="105">
        <f>E131</f>
        <v>0</v>
      </c>
      <c r="F130" s="105" t="s">
        <v>59</v>
      </c>
    </row>
    <row r="131" spans="1:6" ht="111" customHeight="1" hidden="1">
      <c r="A131" s="74">
        <v>50110000</v>
      </c>
      <c r="B131" s="81" t="s">
        <v>114</v>
      </c>
      <c r="C131" s="135">
        <f>E131</f>
        <v>0</v>
      </c>
      <c r="D131" s="136" t="s">
        <v>59</v>
      </c>
      <c r="E131" s="121"/>
      <c r="F131" s="121" t="s">
        <v>59</v>
      </c>
    </row>
    <row r="132" spans="1:6" ht="57" customHeight="1">
      <c r="A132" s="88"/>
      <c r="B132" s="89" t="s">
        <v>119</v>
      </c>
      <c r="C132" s="137">
        <f>C16+C76+C117+C129</f>
        <v>2399314600</v>
      </c>
      <c r="D132" s="132">
        <f>D16+D76+D117</f>
        <v>2317353100</v>
      </c>
      <c r="E132" s="133">
        <f>E16+E76+E117+E129</f>
        <v>81961500</v>
      </c>
      <c r="F132" s="133">
        <f>F117</f>
        <v>6000000</v>
      </c>
    </row>
    <row r="133" spans="1:6" ht="51.75" customHeight="1">
      <c r="A133" s="31">
        <v>40000000</v>
      </c>
      <c r="B133" s="32" t="s">
        <v>139</v>
      </c>
      <c r="C133" s="92">
        <f>D133+E133</f>
        <v>500327974</v>
      </c>
      <c r="D133" s="108">
        <f>D134</f>
        <v>488388703</v>
      </c>
      <c r="E133" s="94">
        <f>E134</f>
        <v>11939271</v>
      </c>
      <c r="F133" s="94">
        <f>F134</f>
        <v>3100000</v>
      </c>
    </row>
    <row r="134" spans="1:6" s="9" customFormat="1" ht="54" customHeight="1">
      <c r="A134" s="33">
        <v>41000000</v>
      </c>
      <c r="B134" s="34" t="s">
        <v>12</v>
      </c>
      <c r="C134" s="95">
        <f>D134+E134</f>
        <v>500327974</v>
      </c>
      <c r="D134" s="96">
        <f>D137+D142</f>
        <v>488388703</v>
      </c>
      <c r="E134" s="97">
        <f>E137+E142</f>
        <v>11939271</v>
      </c>
      <c r="F134" s="97">
        <f>F137+F142</f>
        <v>3100000</v>
      </c>
    </row>
    <row r="135" spans="1:6" ht="34.5" customHeight="1" hidden="1">
      <c r="A135" s="33">
        <v>41020000</v>
      </c>
      <c r="B135" s="34" t="s">
        <v>93</v>
      </c>
      <c r="C135" s="95">
        <f>D135</f>
        <v>0</v>
      </c>
      <c r="D135" s="96">
        <f>D136</f>
        <v>0</v>
      </c>
      <c r="E135" s="97" t="e">
        <f>#REF!</f>
        <v>#REF!</v>
      </c>
      <c r="F135" s="97" t="e">
        <f>#REF!</f>
        <v>#REF!</v>
      </c>
    </row>
    <row r="136" spans="1:6" ht="48" customHeight="1" hidden="1">
      <c r="A136" s="33">
        <v>41020900</v>
      </c>
      <c r="B136" s="34" t="s">
        <v>92</v>
      </c>
      <c r="C136" s="95">
        <f>D136</f>
        <v>0</v>
      </c>
      <c r="D136" s="96"/>
      <c r="E136" s="97" t="e">
        <f>#REF!</f>
        <v>#REF!</v>
      </c>
      <c r="F136" s="97" t="e">
        <f>#REF!</f>
        <v>#REF!</v>
      </c>
    </row>
    <row r="137" spans="1:6" ht="54" customHeight="1">
      <c r="A137" s="33">
        <v>41030000</v>
      </c>
      <c r="B137" s="34" t="s">
        <v>103</v>
      </c>
      <c r="C137" s="95">
        <f>D137+E137</f>
        <v>487603271</v>
      </c>
      <c r="D137" s="96">
        <f>D139+D140+D141</f>
        <v>478764000</v>
      </c>
      <c r="E137" s="97">
        <f>E139+E140+E141</f>
        <v>8839271</v>
      </c>
      <c r="F137" s="97">
        <f>F139+F140+F141</f>
        <v>0</v>
      </c>
    </row>
    <row r="138" spans="1:6" ht="24.75" hidden="1">
      <c r="A138" s="35"/>
      <c r="B138" s="36"/>
      <c r="C138" s="22"/>
      <c r="D138" s="22"/>
      <c r="E138" s="138"/>
      <c r="F138" s="139"/>
    </row>
    <row r="139" spans="1:6" ht="84.75" customHeight="1">
      <c r="A139" s="20">
        <v>41031400</v>
      </c>
      <c r="B139" s="21" t="s">
        <v>132</v>
      </c>
      <c r="C139" s="100">
        <f>D139+E139</f>
        <v>8839271</v>
      </c>
      <c r="D139" s="140">
        <v>0</v>
      </c>
      <c r="E139" s="103">
        <v>8839271</v>
      </c>
      <c r="F139" s="103">
        <v>0</v>
      </c>
    </row>
    <row r="140" spans="1:6" ht="57" customHeight="1">
      <c r="A140" s="20">
        <v>41033900</v>
      </c>
      <c r="B140" s="21" t="s">
        <v>104</v>
      </c>
      <c r="C140" s="141">
        <f>D140</f>
        <v>478764000</v>
      </c>
      <c r="D140" s="140">
        <v>478764000</v>
      </c>
      <c r="E140" s="103">
        <v>0</v>
      </c>
      <c r="F140" s="103">
        <v>0</v>
      </c>
    </row>
    <row r="141" spans="1:6" ht="82.5" customHeight="1" hidden="1">
      <c r="A141" s="20">
        <v>41034500</v>
      </c>
      <c r="B141" s="24" t="s">
        <v>78</v>
      </c>
      <c r="C141" s="100">
        <f>D141+E141</f>
        <v>0</v>
      </c>
      <c r="D141" s="140"/>
      <c r="E141" s="103"/>
      <c r="F141" s="103"/>
    </row>
    <row r="142" spans="1:6" s="11" customFormat="1" ht="61.5" customHeight="1">
      <c r="A142" s="33">
        <v>41050000</v>
      </c>
      <c r="B142" s="34" t="s">
        <v>101</v>
      </c>
      <c r="C142" s="95">
        <f>D142+E142</f>
        <v>12724703</v>
      </c>
      <c r="D142" s="97">
        <f>D143+D147+D158+D162+D177+D180+D204</f>
        <v>9624703</v>
      </c>
      <c r="E142" s="97">
        <f>E151+E185+E189+E200+E180+E204</f>
        <v>3100000</v>
      </c>
      <c r="F142" s="99">
        <f>F151+F185+F189+F180</f>
        <v>3100000</v>
      </c>
    </row>
    <row r="143" spans="1:6" ht="187.5" customHeight="1">
      <c r="A143" s="23">
        <v>41050900</v>
      </c>
      <c r="B143" s="37" t="s">
        <v>169</v>
      </c>
      <c r="C143" s="129">
        <f>D143</f>
        <v>756700</v>
      </c>
      <c r="D143" s="103">
        <v>756700</v>
      </c>
      <c r="E143" s="122">
        <v>0</v>
      </c>
      <c r="F143" s="122">
        <v>0</v>
      </c>
    </row>
    <row r="144" spans="1:6" ht="30" customHeight="1">
      <c r="A144" s="23"/>
      <c r="B144" s="24" t="s">
        <v>72</v>
      </c>
      <c r="C144" s="129"/>
      <c r="D144" s="142"/>
      <c r="E144" s="143"/>
      <c r="F144" s="143"/>
    </row>
    <row r="145" spans="1:6" ht="30" customHeight="1">
      <c r="A145" s="23"/>
      <c r="B145" s="38" t="s">
        <v>148</v>
      </c>
      <c r="C145" s="129">
        <f>D145</f>
        <v>756700</v>
      </c>
      <c r="D145" s="142">
        <f>D143</f>
        <v>756700</v>
      </c>
      <c r="E145" s="143">
        <v>0</v>
      </c>
      <c r="F145" s="143">
        <v>0</v>
      </c>
    </row>
    <row r="146" spans="1:6" ht="30" customHeight="1" hidden="1">
      <c r="A146" s="23"/>
      <c r="B146" s="38" t="s">
        <v>129</v>
      </c>
      <c r="C146" s="129">
        <f>D146</f>
        <v>0</v>
      </c>
      <c r="D146" s="142"/>
      <c r="E146" s="143">
        <v>0</v>
      </c>
      <c r="F146" s="143">
        <v>0</v>
      </c>
    </row>
    <row r="147" spans="1:6" ht="84" customHeight="1">
      <c r="A147" s="23">
        <v>41051000</v>
      </c>
      <c r="B147" s="24" t="s">
        <v>125</v>
      </c>
      <c r="C147" s="129">
        <f>D147</f>
        <v>4952825</v>
      </c>
      <c r="D147" s="103">
        <f>D149+D150</f>
        <v>4952825</v>
      </c>
      <c r="E147" s="103">
        <v>0</v>
      </c>
      <c r="F147" s="103">
        <v>0</v>
      </c>
    </row>
    <row r="148" spans="1:6" ht="27.75" customHeight="1">
      <c r="A148" s="23"/>
      <c r="B148" s="24" t="s">
        <v>72</v>
      </c>
      <c r="C148" s="129"/>
      <c r="D148" s="103"/>
      <c r="E148" s="122"/>
      <c r="F148" s="122"/>
    </row>
    <row r="149" spans="1:6" ht="42" customHeight="1">
      <c r="A149" s="23"/>
      <c r="B149" s="25" t="s">
        <v>146</v>
      </c>
      <c r="C149" s="144">
        <f>D149</f>
        <v>4500711</v>
      </c>
      <c r="D149" s="142">
        <f>3494104+1006607</f>
        <v>4500711</v>
      </c>
      <c r="E149" s="103">
        <v>0</v>
      </c>
      <c r="F149" s="103">
        <v>0</v>
      </c>
    </row>
    <row r="150" spans="1:6" ht="43.5" customHeight="1">
      <c r="A150" s="23"/>
      <c r="B150" s="26" t="s">
        <v>147</v>
      </c>
      <c r="C150" s="144">
        <f>D150</f>
        <v>452114</v>
      </c>
      <c r="D150" s="145">
        <f>388058+64056</f>
        <v>452114</v>
      </c>
      <c r="E150" s="103">
        <v>0</v>
      </c>
      <c r="F150" s="103">
        <v>0</v>
      </c>
    </row>
    <row r="151" spans="1:6" ht="89.25" customHeight="1" hidden="1">
      <c r="A151" s="20">
        <v>41051100</v>
      </c>
      <c r="B151" s="39" t="s">
        <v>107</v>
      </c>
      <c r="C151" s="100">
        <f>D151+E151</f>
        <v>0</v>
      </c>
      <c r="D151" s="107">
        <f>D153+D154+D155+D156+D157</f>
        <v>0</v>
      </c>
      <c r="E151" s="103">
        <v>0</v>
      </c>
      <c r="F151" s="103">
        <v>0</v>
      </c>
    </row>
    <row r="152" spans="1:6" ht="27.75" customHeight="1" hidden="1">
      <c r="A152" s="33"/>
      <c r="B152" s="21" t="s">
        <v>72</v>
      </c>
      <c r="C152" s="100"/>
      <c r="D152" s="107"/>
      <c r="E152" s="103">
        <v>0</v>
      </c>
      <c r="F152" s="103">
        <v>0</v>
      </c>
    </row>
    <row r="153" spans="1:6" ht="42.75" customHeight="1" hidden="1">
      <c r="A153" s="33"/>
      <c r="B153" s="40" t="s">
        <v>108</v>
      </c>
      <c r="C153" s="146">
        <f>D153+E153</f>
        <v>0</v>
      </c>
      <c r="D153" s="145"/>
      <c r="E153" s="103">
        <v>0</v>
      </c>
      <c r="F153" s="103">
        <v>0</v>
      </c>
    </row>
    <row r="154" spans="1:6" ht="56.25" customHeight="1" hidden="1">
      <c r="A154" s="33"/>
      <c r="B154" s="41" t="s">
        <v>126</v>
      </c>
      <c r="C154" s="146">
        <f>D154+E154</f>
        <v>0</v>
      </c>
      <c r="D154" s="145"/>
      <c r="E154" s="103">
        <v>0</v>
      </c>
      <c r="F154" s="103">
        <v>0</v>
      </c>
    </row>
    <row r="155" spans="1:6" ht="62.25" customHeight="1" hidden="1">
      <c r="A155" s="42"/>
      <c r="B155" s="25" t="s">
        <v>110</v>
      </c>
      <c r="C155" s="144">
        <f>D155+E155</f>
        <v>0</v>
      </c>
      <c r="D155" s="145"/>
      <c r="E155" s="103">
        <v>0</v>
      </c>
      <c r="F155" s="103">
        <v>0</v>
      </c>
    </row>
    <row r="156" spans="1:6" ht="93.75" customHeight="1" hidden="1">
      <c r="A156" s="42"/>
      <c r="B156" s="25" t="s">
        <v>111</v>
      </c>
      <c r="C156" s="144">
        <f>D156+E156</f>
        <v>0</v>
      </c>
      <c r="D156" s="145"/>
      <c r="E156" s="103">
        <v>0</v>
      </c>
      <c r="F156" s="103">
        <v>0</v>
      </c>
    </row>
    <row r="157" spans="1:6" ht="84" customHeight="1" hidden="1">
      <c r="A157" s="42"/>
      <c r="B157" s="25" t="s">
        <v>112</v>
      </c>
      <c r="C157" s="144">
        <f>D157+E157</f>
        <v>0</v>
      </c>
      <c r="D157" s="145">
        <v>0</v>
      </c>
      <c r="E157" s="103">
        <v>0</v>
      </c>
      <c r="F157" s="103">
        <v>0</v>
      </c>
    </row>
    <row r="158" spans="1:6" ht="86.25" customHeight="1">
      <c r="A158" s="23">
        <v>41051200</v>
      </c>
      <c r="B158" s="24" t="s">
        <v>113</v>
      </c>
      <c r="C158" s="129">
        <f>D158</f>
        <v>3695999</v>
      </c>
      <c r="D158" s="107">
        <f>D160+D161</f>
        <v>3695999</v>
      </c>
      <c r="E158" s="103">
        <v>0</v>
      </c>
      <c r="F158" s="103">
        <v>0</v>
      </c>
    </row>
    <row r="159" spans="1:6" ht="27.75" customHeight="1">
      <c r="A159" s="43"/>
      <c r="B159" s="28" t="s">
        <v>72</v>
      </c>
      <c r="C159" s="147"/>
      <c r="D159" s="145"/>
      <c r="E159" s="148"/>
      <c r="F159" s="148"/>
    </row>
    <row r="160" spans="1:6" ht="41.25" customHeight="1">
      <c r="A160" s="43"/>
      <c r="B160" s="25" t="s">
        <v>148</v>
      </c>
      <c r="C160" s="144">
        <f aca="true" t="shared" si="8" ref="C160:C179">D160</f>
        <v>2778077</v>
      </c>
      <c r="D160" s="145">
        <v>2778077</v>
      </c>
      <c r="E160" s="103">
        <v>0</v>
      </c>
      <c r="F160" s="103">
        <v>0</v>
      </c>
    </row>
    <row r="161" spans="1:6" ht="45.75" customHeight="1">
      <c r="A161" s="43"/>
      <c r="B161" s="25" t="s">
        <v>129</v>
      </c>
      <c r="C161" s="144">
        <f t="shared" si="8"/>
        <v>917922</v>
      </c>
      <c r="D161" s="145">
        <v>917922</v>
      </c>
      <c r="E161" s="103">
        <v>0</v>
      </c>
      <c r="F161" s="103">
        <v>0</v>
      </c>
    </row>
    <row r="162" spans="1:6" ht="116.25" customHeight="1" hidden="1">
      <c r="A162" s="44">
        <v>41051400</v>
      </c>
      <c r="B162" s="39" t="s">
        <v>136</v>
      </c>
      <c r="C162" s="100">
        <f t="shared" si="8"/>
        <v>0</v>
      </c>
      <c r="D162" s="107">
        <f>D165+D166+D168+D169+D170</f>
        <v>0</v>
      </c>
      <c r="E162" s="103">
        <v>0</v>
      </c>
      <c r="F162" s="103">
        <v>0</v>
      </c>
    </row>
    <row r="163" spans="1:6" ht="32.25" customHeight="1" hidden="1">
      <c r="A163" s="44"/>
      <c r="B163" s="28" t="s">
        <v>72</v>
      </c>
      <c r="C163" s="100"/>
      <c r="D163" s="107"/>
      <c r="E163" s="103"/>
      <c r="F163" s="103"/>
    </row>
    <row r="164" spans="1:6" ht="30.75" customHeight="1" hidden="1">
      <c r="A164" s="44"/>
      <c r="B164" s="45" t="s">
        <v>160</v>
      </c>
      <c r="C164" s="100"/>
      <c r="D164" s="145"/>
      <c r="E164" s="142"/>
      <c r="F164" s="142"/>
    </row>
    <row r="165" spans="1:6" ht="59.25" customHeight="1" hidden="1">
      <c r="A165" s="44"/>
      <c r="B165" s="41" t="s">
        <v>161</v>
      </c>
      <c r="C165" s="146">
        <f t="shared" si="8"/>
        <v>0</v>
      </c>
      <c r="D165" s="145"/>
      <c r="E165" s="103">
        <v>0</v>
      </c>
      <c r="F165" s="103">
        <v>0</v>
      </c>
    </row>
    <row r="166" spans="1:6" ht="284.25" customHeight="1" hidden="1">
      <c r="A166" s="44"/>
      <c r="B166" s="41" t="s">
        <v>162</v>
      </c>
      <c r="C166" s="146">
        <f t="shared" si="8"/>
        <v>0</v>
      </c>
      <c r="D166" s="145"/>
      <c r="E166" s="103">
        <v>0</v>
      </c>
      <c r="F166" s="103">
        <v>0</v>
      </c>
    </row>
    <row r="167" spans="1:6" ht="29.25" customHeight="1" hidden="1">
      <c r="A167" s="44"/>
      <c r="B167" s="45" t="s">
        <v>163</v>
      </c>
      <c r="C167" s="146"/>
      <c r="D167" s="145"/>
      <c r="E167" s="103"/>
      <c r="F167" s="103"/>
    </row>
    <row r="168" spans="1:6" ht="48" customHeight="1" hidden="1">
      <c r="A168" s="44"/>
      <c r="B168" s="41" t="s">
        <v>164</v>
      </c>
      <c r="C168" s="146">
        <f t="shared" si="8"/>
        <v>0</v>
      </c>
      <c r="D168" s="145"/>
      <c r="E168" s="103">
        <v>0</v>
      </c>
      <c r="F168" s="103">
        <v>0</v>
      </c>
    </row>
    <row r="169" spans="1:6" ht="87" customHeight="1" hidden="1">
      <c r="A169" s="44"/>
      <c r="B169" s="41" t="s">
        <v>165</v>
      </c>
      <c r="C169" s="146">
        <f t="shared" si="8"/>
        <v>0</v>
      </c>
      <c r="D169" s="145"/>
      <c r="E169" s="103">
        <v>0</v>
      </c>
      <c r="F169" s="103">
        <v>0</v>
      </c>
    </row>
    <row r="170" spans="1:6" ht="141" customHeight="1" hidden="1">
      <c r="A170" s="44"/>
      <c r="B170" s="41" t="s">
        <v>166</v>
      </c>
      <c r="C170" s="146">
        <f t="shared" si="8"/>
        <v>0</v>
      </c>
      <c r="D170" s="145"/>
      <c r="E170" s="103">
        <v>0</v>
      </c>
      <c r="F170" s="103">
        <v>0</v>
      </c>
    </row>
    <row r="171" spans="1:6" s="13" customFormat="1" ht="84" customHeight="1" hidden="1">
      <c r="A171" s="43">
        <v>41051500</v>
      </c>
      <c r="B171" s="24" t="s">
        <v>106</v>
      </c>
      <c r="C171" s="146">
        <f t="shared" si="8"/>
        <v>0</v>
      </c>
      <c r="D171" s="107">
        <f>D173</f>
        <v>0</v>
      </c>
      <c r="E171" s="103">
        <v>0</v>
      </c>
      <c r="F171" s="103">
        <v>0</v>
      </c>
    </row>
    <row r="172" spans="1:6" s="13" customFormat="1" ht="31.5" customHeight="1" hidden="1">
      <c r="A172" s="43"/>
      <c r="B172" s="28" t="s">
        <v>72</v>
      </c>
      <c r="C172" s="146">
        <f t="shared" si="8"/>
        <v>0</v>
      </c>
      <c r="D172" s="107"/>
      <c r="E172" s="103">
        <v>0</v>
      </c>
      <c r="F172" s="103">
        <v>0</v>
      </c>
    </row>
    <row r="173" spans="1:6" s="13" customFormat="1" ht="54" customHeight="1" hidden="1">
      <c r="A173" s="43"/>
      <c r="B173" s="25" t="s">
        <v>140</v>
      </c>
      <c r="C173" s="146">
        <f t="shared" si="8"/>
        <v>0</v>
      </c>
      <c r="D173" s="145"/>
      <c r="E173" s="103">
        <v>0</v>
      </c>
      <c r="F173" s="103">
        <v>0</v>
      </c>
    </row>
    <row r="174" spans="1:6" s="13" customFormat="1" ht="88.5" customHeight="1" hidden="1">
      <c r="A174" s="43">
        <v>41051600</v>
      </c>
      <c r="B174" s="24" t="s">
        <v>109</v>
      </c>
      <c r="C174" s="146">
        <f t="shared" si="8"/>
        <v>0</v>
      </c>
      <c r="D174" s="107"/>
      <c r="E174" s="103">
        <v>0</v>
      </c>
      <c r="F174" s="103">
        <v>0</v>
      </c>
    </row>
    <row r="175" spans="1:6" ht="115.5" customHeight="1" hidden="1">
      <c r="A175" s="23">
        <v>41052000</v>
      </c>
      <c r="B175" s="46" t="s">
        <v>105</v>
      </c>
      <c r="C175" s="146">
        <f t="shared" si="8"/>
        <v>0</v>
      </c>
      <c r="D175" s="107"/>
      <c r="E175" s="103">
        <v>0</v>
      </c>
      <c r="F175" s="103">
        <v>0</v>
      </c>
    </row>
    <row r="176" spans="1:6" ht="141" customHeight="1" hidden="1">
      <c r="A176" s="23">
        <v>41053500</v>
      </c>
      <c r="B176" s="47" t="s">
        <v>127</v>
      </c>
      <c r="C176" s="146">
        <f t="shared" si="8"/>
        <v>0</v>
      </c>
      <c r="D176" s="107"/>
      <c r="E176" s="103">
        <v>0</v>
      </c>
      <c r="F176" s="103">
        <v>0</v>
      </c>
    </row>
    <row r="177" spans="1:6" ht="118.5" customHeight="1" hidden="1">
      <c r="A177" s="27">
        <v>41051700</v>
      </c>
      <c r="B177" s="47" t="s">
        <v>167</v>
      </c>
      <c r="C177" s="100">
        <f t="shared" si="8"/>
        <v>0</v>
      </c>
      <c r="D177" s="107">
        <f>D179</f>
        <v>0</v>
      </c>
      <c r="E177" s="103">
        <v>0</v>
      </c>
      <c r="F177" s="103">
        <v>0</v>
      </c>
    </row>
    <row r="178" spans="1:6" ht="29.25" customHeight="1" hidden="1">
      <c r="A178" s="23"/>
      <c r="B178" s="28" t="s">
        <v>72</v>
      </c>
      <c r="C178" s="146"/>
      <c r="D178" s="107"/>
      <c r="E178" s="103"/>
      <c r="F178" s="103"/>
    </row>
    <row r="179" spans="1:6" ht="63" customHeight="1" hidden="1">
      <c r="A179" s="23"/>
      <c r="B179" s="30" t="s">
        <v>168</v>
      </c>
      <c r="C179" s="146">
        <f t="shared" si="8"/>
        <v>0</v>
      </c>
      <c r="D179" s="145"/>
      <c r="E179" s="103">
        <v>0</v>
      </c>
      <c r="F179" s="103">
        <v>0</v>
      </c>
    </row>
    <row r="180" spans="1:6" ht="64.5" customHeight="1">
      <c r="A180" s="27">
        <v>41053900</v>
      </c>
      <c r="B180" s="28" t="s">
        <v>102</v>
      </c>
      <c r="C180" s="129">
        <f>D180+E180</f>
        <v>3319179</v>
      </c>
      <c r="D180" s="107">
        <f>D182+D183</f>
        <v>219179</v>
      </c>
      <c r="E180" s="122">
        <f>E184</f>
        <v>3100000</v>
      </c>
      <c r="F180" s="122">
        <f>E180</f>
        <v>3100000</v>
      </c>
    </row>
    <row r="181" spans="1:6" ht="24.75" customHeight="1">
      <c r="A181" s="29"/>
      <c r="B181" s="28" t="s">
        <v>72</v>
      </c>
      <c r="C181" s="149"/>
      <c r="D181" s="96"/>
      <c r="E181" s="99"/>
      <c r="F181" s="97"/>
    </row>
    <row r="182" spans="1:6" ht="91.5" customHeight="1" hidden="1">
      <c r="A182" s="29"/>
      <c r="B182" s="30" t="s">
        <v>174</v>
      </c>
      <c r="C182" s="144">
        <f>D182</f>
        <v>0</v>
      </c>
      <c r="D182" s="145"/>
      <c r="E182" s="103">
        <v>0</v>
      </c>
      <c r="F182" s="103">
        <v>0</v>
      </c>
    </row>
    <row r="183" spans="1:6" ht="91.5" customHeight="1">
      <c r="A183" s="29"/>
      <c r="B183" s="25" t="s">
        <v>149</v>
      </c>
      <c r="C183" s="144">
        <f>D183</f>
        <v>219179</v>
      </c>
      <c r="D183" s="150">
        <v>219179</v>
      </c>
      <c r="E183" s="151">
        <v>0</v>
      </c>
      <c r="F183" s="151">
        <v>0</v>
      </c>
    </row>
    <row r="184" spans="1:6" ht="174" customHeight="1">
      <c r="A184" s="29"/>
      <c r="B184" s="160" t="s">
        <v>191</v>
      </c>
      <c r="C184" s="161">
        <f>D184+E184</f>
        <v>3100000</v>
      </c>
      <c r="D184" s="162">
        <v>0</v>
      </c>
      <c r="E184" s="103">
        <v>3100000</v>
      </c>
      <c r="F184" s="103">
        <f>E184</f>
        <v>3100000</v>
      </c>
    </row>
    <row r="185" spans="1:6" ht="90" customHeight="1" hidden="1">
      <c r="A185" s="48">
        <v>41034500</v>
      </c>
      <c r="B185" s="49" t="s">
        <v>78</v>
      </c>
      <c r="C185" s="144">
        <f aca="true" t="shared" si="9" ref="C185:C200">D185+E185</f>
        <v>0</v>
      </c>
      <c r="D185" s="152"/>
      <c r="E185" s="153"/>
      <c r="F185" s="154">
        <f>E185</f>
        <v>0</v>
      </c>
    </row>
    <row r="186" spans="1:6" ht="55.5" customHeight="1" hidden="1">
      <c r="A186" s="29"/>
      <c r="B186" s="24" t="s">
        <v>86</v>
      </c>
      <c r="C186" s="144">
        <f t="shared" si="9"/>
        <v>0</v>
      </c>
      <c r="D186" s="140">
        <v>0</v>
      </c>
      <c r="E186" s="122">
        <v>0</v>
      </c>
      <c r="F186" s="103" t="s">
        <v>59</v>
      </c>
    </row>
    <row r="187" spans="1:6" ht="108.75" customHeight="1" hidden="1">
      <c r="A187" s="29"/>
      <c r="B187" s="24" t="s">
        <v>87</v>
      </c>
      <c r="C187" s="144">
        <f t="shared" si="9"/>
        <v>0</v>
      </c>
      <c r="D187" s="140"/>
      <c r="E187" s="122">
        <v>0</v>
      </c>
      <c r="F187" s="103" t="s">
        <v>59</v>
      </c>
    </row>
    <row r="188" spans="1:6" ht="108.75" customHeight="1" hidden="1">
      <c r="A188" s="29"/>
      <c r="B188" s="24" t="s">
        <v>88</v>
      </c>
      <c r="C188" s="144">
        <f t="shared" si="9"/>
        <v>0</v>
      </c>
      <c r="D188" s="140"/>
      <c r="E188" s="122">
        <v>0</v>
      </c>
      <c r="F188" s="103" t="s">
        <v>59</v>
      </c>
    </row>
    <row r="189" spans="1:6" ht="108.75" customHeight="1" hidden="1">
      <c r="A189" s="29">
        <v>41035200</v>
      </c>
      <c r="B189" s="24" t="s">
        <v>100</v>
      </c>
      <c r="C189" s="144">
        <f t="shared" si="9"/>
        <v>0</v>
      </c>
      <c r="D189" s="155">
        <f>D191+D192</f>
        <v>0</v>
      </c>
      <c r="E189" s="99">
        <f>E192</f>
        <v>0</v>
      </c>
      <c r="F189" s="97">
        <f>F192</f>
        <v>0</v>
      </c>
    </row>
    <row r="190" spans="1:6" ht="36.75" customHeight="1" hidden="1">
      <c r="A190" s="29"/>
      <c r="B190" s="28" t="s">
        <v>72</v>
      </c>
      <c r="C190" s="144">
        <f t="shared" si="9"/>
        <v>0</v>
      </c>
      <c r="D190" s="140"/>
      <c r="E190" s="122"/>
      <c r="F190" s="103"/>
    </row>
    <row r="191" spans="1:6" ht="48.75" customHeight="1" hidden="1">
      <c r="A191" s="29"/>
      <c r="B191" s="25" t="s">
        <v>98</v>
      </c>
      <c r="C191" s="144">
        <f t="shared" si="9"/>
        <v>0</v>
      </c>
      <c r="D191" s="156"/>
      <c r="E191" s="143"/>
      <c r="F191" s="142"/>
    </row>
    <row r="192" spans="1:6" ht="89.25" customHeight="1" hidden="1">
      <c r="A192" s="29"/>
      <c r="B192" s="25" t="s">
        <v>99</v>
      </c>
      <c r="C192" s="144">
        <f t="shared" si="9"/>
        <v>0</v>
      </c>
      <c r="D192" s="156"/>
      <c r="E192" s="143"/>
      <c r="F192" s="142">
        <f>E192</f>
        <v>0</v>
      </c>
    </row>
    <row r="193" spans="1:6" ht="108.75" customHeight="1" hidden="1">
      <c r="A193" s="29">
        <v>41035400</v>
      </c>
      <c r="B193" s="24" t="s">
        <v>94</v>
      </c>
      <c r="C193" s="144">
        <f t="shared" si="9"/>
        <v>0</v>
      </c>
      <c r="D193" s="140"/>
      <c r="E193" s="122"/>
      <c r="F193" s="103"/>
    </row>
    <row r="194" spans="1:6" ht="171" customHeight="1" hidden="1">
      <c r="A194" s="29">
        <v>41035200</v>
      </c>
      <c r="B194" s="47" t="s">
        <v>176</v>
      </c>
      <c r="C194" s="144">
        <f t="shared" si="9"/>
        <v>0</v>
      </c>
      <c r="D194" s="140"/>
      <c r="E194" s="122"/>
      <c r="F194" s="103"/>
    </row>
    <row r="195" spans="1:6" ht="357" customHeight="1" hidden="1">
      <c r="A195" s="50">
        <v>41036100</v>
      </c>
      <c r="B195" s="51" t="s">
        <v>96</v>
      </c>
      <c r="C195" s="144">
        <f t="shared" si="9"/>
        <v>0</v>
      </c>
      <c r="D195" s="157"/>
      <c r="E195" s="158"/>
      <c r="F195" s="158"/>
    </row>
    <row r="196" spans="1:6" ht="409.5" customHeight="1" hidden="1">
      <c r="A196" s="42">
        <v>41036600</v>
      </c>
      <c r="B196" s="52" t="s">
        <v>76</v>
      </c>
      <c r="C196" s="144" t="e">
        <f t="shared" si="9"/>
        <v>#VALUE!</v>
      </c>
      <c r="D196" s="107" t="s">
        <v>59</v>
      </c>
      <c r="E196" s="122"/>
      <c r="F196" s="158" t="s">
        <v>59</v>
      </c>
    </row>
    <row r="197" spans="1:6" ht="97.5" customHeight="1" hidden="1">
      <c r="A197" s="42">
        <v>41037000</v>
      </c>
      <c r="B197" s="53" t="s">
        <v>77</v>
      </c>
      <c r="C197" s="144" t="e">
        <f t="shared" si="9"/>
        <v>#VALUE!</v>
      </c>
      <c r="D197" s="107"/>
      <c r="E197" s="122" t="s">
        <v>59</v>
      </c>
      <c r="F197" s="122" t="s">
        <v>59</v>
      </c>
    </row>
    <row r="198" spans="1:6" ht="152.25" customHeight="1" hidden="1">
      <c r="A198" s="42">
        <v>41039700</v>
      </c>
      <c r="B198" s="28" t="s">
        <v>71</v>
      </c>
      <c r="C198" s="144" t="e">
        <f t="shared" si="9"/>
        <v>#VALUE!</v>
      </c>
      <c r="D198" s="140"/>
      <c r="E198" s="122" t="s">
        <v>59</v>
      </c>
      <c r="F198" s="122" t="s">
        <v>59</v>
      </c>
    </row>
    <row r="199" spans="1:6" ht="120" customHeight="1" hidden="1">
      <c r="A199" s="42"/>
      <c r="B199" s="28" t="s">
        <v>1</v>
      </c>
      <c r="C199" s="144">
        <f t="shared" si="9"/>
        <v>0</v>
      </c>
      <c r="D199" s="140"/>
      <c r="E199" s="122"/>
      <c r="F199" s="122"/>
    </row>
    <row r="200" spans="1:6" ht="381" customHeight="1" hidden="1">
      <c r="A200" s="42">
        <v>41036600</v>
      </c>
      <c r="B200" s="24" t="s">
        <v>97</v>
      </c>
      <c r="C200" s="144">
        <f t="shared" si="9"/>
        <v>0</v>
      </c>
      <c r="D200" s="140">
        <f>16900000-16900000</f>
        <v>0</v>
      </c>
      <c r="E200" s="122"/>
      <c r="F200" s="122"/>
    </row>
    <row r="201" spans="1:6" ht="117" customHeight="1" hidden="1">
      <c r="A201" s="27">
        <v>41054300</v>
      </c>
      <c r="B201" s="47" t="s">
        <v>130</v>
      </c>
      <c r="C201" s="129">
        <f>D201</f>
        <v>0</v>
      </c>
      <c r="D201" s="140">
        <f>D203</f>
        <v>0</v>
      </c>
      <c r="E201" s="122" t="s">
        <v>59</v>
      </c>
      <c r="F201" s="122" t="s">
        <v>59</v>
      </c>
    </row>
    <row r="202" spans="1:6" ht="33" customHeight="1" hidden="1">
      <c r="A202" s="27"/>
      <c r="B202" s="28" t="s">
        <v>72</v>
      </c>
      <c r="C202" s="144"/>
      <c r="D202" s="140"/>
      <c r="E202" s="122"/>
      <c r="F202" s="122"/>
    </row>
    <row r="203" spans="1:6" ht="57" customHeight="1" hidden="1">
      <c r="A203" s="27"/>
      <c r="B203" s="25" t="s">
        <v>131</v>
      </c>
      <c r="C203" s="144">
        <f>D203</f>
        <v>0</v>
      </c>
      <c r="D203" s="103"/>
      <c r="E203" s="122" t="s">
        <v>59</v>
      </c>
      <c r="F203" s="122" t="s">
        <v>59</v>
      </c>
    </row>
    <row r="204" spans="1:6" ht="89.25" customHeight="1" hidden="1">
      <c r="A204" s="27">
        <v>41055000</v>
      </c>
      <c r="B204" s="47" t="s">
        <v>152</v>
      </c>
      <c r="C204" s="129">
        <f>D204+E204</f>
        <v>0</v>
      </c>
      <c r="D204" s="159">
        <f>D206+D207+D208</f>
        <v>0</v>
      </c>
      <c r="E204" s="159">
        <f>E206+E207+E208</f>
        <v>0</v>
      </c>
      <c r="F204" s="122">
        <v>0</v>
      </c>
    </row>
    <row r="205" spans="1:6" ht="30.75" customHeight="1" hidden="1">
      <c r="A205" s="27"/>
      <c r="B205" s="28" t="s">
        <v>72</v>
      </c>
      <c r="C205" s="144"/>
      <c r="D205" s="159"/>
      <c r="E205" s="122"/>
      <c r="F205" s="122"/>
    </row>
    <row r="206" spans="1:6" ht="85.5" customHeight="1" hidden="1">
      <c r="A206" s="27"/>
      <c r="B206" s="25" t="s">
        <v>170</v>
      </c>
      <c r="C206" s="144">
        <f>D206</f>
        <v>0</v>
      </c>
      <c r="D206" s="151"/>
      <c r="E206" s="122">
        <v>0</v>
      </c>
      <c r="F206" s="122">
        <v>0</v>
      </c>
    </row>
    <row r="207" spans="1:6" ht="85.5" customHeight="1" hidden="1">
      <c r="A207" s="27"/>
      <c r="B207" s="54" t="s">
        <v>171</v>
      </c>
      <c r="C207" s="144">
        <f>D207</f>
        <v>0</v>
      </c>
      <c r="D207" s="151"/>
      <c r="E207" s="122">
        <v>0</v>
      </c>
      <c r="F207" s="122">
        <v>0</v>
      </c>
    </row>
    <row r="208" spans="1:6" ht="199.5" customHeight="1" hidden="1">
      <c r="A208" s="27"/>
      <c r="B208" s="54" t="s">
        <v>172</v>
      </c>
      <c r="C208" s="144">
        <f>E208</f>
        <v>0</v>
      </c>
      <c r="D208" s="151">
        <v>0</v>
      </c>
      <c r="E208" s="122"/>
      <c r="F208" s="122">
        <v>0</v>
      </c>
    </row>
    <row r="209" spans="1:6" ht="63.75" customHeight="1">
      <c r="A209" s="31" t="s">
        <v>59</v>
      </c>
      <c r="B209" s="55" t="s">
        <v>141</v>
      </c>
      <c r="C209" s="92">
        <f>D209+E209</f>
        <v>2899642574</v>
      </c>
      <c r="D209" s="94">
        <f>D132+D133</f>
        <v>2805741803</v>
      </c>
      <c r="E209" s="94">
        <f>E132+E133</f>
        <v>93900771</v>
      </c>
      <c r="F209" s="94">
        <f>F132+F133</f>
        <v>9100000</v>
      </c>
    </row>
    <row r="210" spans="1:6" ht="51" customHeight="1">
      <c r="A210" s="14"/>
      <c r="B210" s="15"/>
      <c r="C210" s="16"/>
      <c r="D210" s="17"/>
      <c r="E210" s="17"/>
      <c r="F210" s="17"/>
    </row>
    <row r="211" spans="1:6" s="18" customFormat="1" ht="75.75" customHeight="1">
      <c r="A211" s="170" t="s">
        <v>135</v>
      </c>
      <c r="B211" s="170"/>
      <c r="C211" s="19"/>
      <c r="D211" s="19"/>
      <c r="E211" s="171" t="s">
        <v>142</v>
      </c>
      <c r="F211" s="171"/>
    </row>
  </sheetData>
  <sheetProtection/>
  <mergeCells count="13">
    <mergeCell ref="A211:B211"/>
    <mergeCell ref="E211:F211"/>
    <mergeCell ref="D5:F5"/>
    <mergeCell ref="A7:F7"/>
    <mergeCell ref="A8:F8"/>
    <mergeCell ref="D4:F4"/>
    <mergeCell ref="C13:C14"/>
    <mergeCell ref="A13:A14"/>
    <mergeCell ref="D13:D14"/>
    <mergeCell ref="B13:B14"/>
    <mergeCell ref="E13:F13"/>
    <mergeCell ref="A10:F10"/>
    <mergeCell ref="A11:F11"/>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2" r:id="rId1"/>
  <headerFooter differentFirst="1">
    <oddHeader>&amp;C&amp;"Times New Roman,обычный"&amp;P&amp;R&amp;"Times New Roman,обычный"Продовження додатка 1</oddHeader>
  </headerFooter>
  <rowBreaks count="3" manualBreakCount="3">
    <brk id="52" max="5" man="1"/>
    <brk id="91" max="5" man="1"/>
    <brk id="1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2021-12-14T16:48:35Z</cp:lastPrinted>
  <dcterms:created xsi:type="dcterms:W3CDTF">2002-03-05T06:38:42Z</dcterms:created>
  <dcterms:modified xsi:type="dcterms:W3CDTF">2022-04-19T07:10:53Z</dcterms:modified>
  <cp:category/>
  <cp:version/>
  <cp:contentType/>
  <cp:contentStatus/>
</cp:coreProperties>
</file>