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65524" windowWidth="10248" windowHeight="9516" activeTab="0"/>
  </bookViews>
  <sheets>
    <sheet name="дод.5" sheetId="1" r:id="rId1"/>
  </sheets>
  <definedNames>
    <definedName name="_xlfn.AGGREGATE" hidden="1">#NAME?</definedName>
    <definedName name="_xlnm.Print_Titles" localSheetId="0">'дод.5'!$4:$4</definedName>
    <definedName name="_xlnm.Print_Area" localSheetId="0">'дод.5'!$A$1:$I$190</definedName>
  </definedNames>
  <calcPr fullCalcOnLoad="1"/>
</workbook>
</file>

<file path=xl/sharedStrings.xml><?xml version="1.0" encoding="utf-8"?>
<sst xmlns="http://schemas.openxmlformats.org/spreadsheetml/2006/main" count="371" uniqueCount="291">
  <si>
    <t xml:space="preserve">Реконструкція системи електропостачання струмоприймачів І категорії з надійності електропостачання в приміщеннях оперблоку, інтенсивної терапії та приймальному відділенні 
КЗ «Дніпродзержинська міська лікарня №7» ДОР </t>
  </si>
  <si>
    <t>Реконструкція системи газопостачання хірургічного корпусу КЗ «Кам’янська міська лікарня №9» ДОР» м.Кам'янське, проспект Аношкіна, 72</t>
  </si>
  <si>
    <t>Реконструкція майстерень комунального закладу «Дитячо-юнацька спортивна школа №2» Кам'янської міської ради під боксерський зал за адресою: вул.Лікарняна, 51, м.Кам'янське (в т.ч. ПКД)</t>
  </si>
  <si>
    <t xml:space="preserve">Реконструкція (модернізація) будівлі СЗШ №18 за адресою: вул.Звенигородська, буд.31 у м.Кам’янське (ПКД) </t>
  </si>
  <si>
    <t>Реконструкція (модернізація) будівлі Комунального закладу «Будинок творчості дітей та юнацтва» Кам’янської міської ради за адресою: вул.Звенигородська, буд.29 у м.Кам’янське (ПКД)</t>
  </si>
  <si>
    <t xml:space="preserve">капітальний ремонт доріг </t>
  </si>
  <si>
    <t>2918110</t>
  </si>
  <si>
    <t>3116080</t>
  </si>
  <si>
    <t>Реалізація державних та місцевих житлових програм</t>
  </si>
  <si>
    <t>3116082</t>
  </si>
  <si>
    <t>0610</t>
  </si>
  <si>
    <t>Придбання житла для окремих категорій населення відповідно до законодавства</t>
  </si>
  <si>
    <t>ПЕРЕЛІК                                                                                                                                                                                                                                                                    об’єктів, видатки на які у 2018  році будуть проводитися за рахунок коштів бюджету розвитку</t>
  </si>
  <si>
    <t>0110000</t>
  </si>
  <si>
    <t>0111</t>
  </si>
  <si>
    <t>0100000</t>
  </si>
  <si>
    <t xml:space="preserve">Всього </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</si>
  <si>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</si>
  <si>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</si>
  <si>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</si>
  <si>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</si>
  <si>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0490</t>
  </si>
  <si>
    <t>Назва об’єктів відповідно  до проектно- кошторисної документації тощо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</si>
  <si>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</si>
  <si>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Капітальні видатки</t>
  </si>
  <si>
    <t>грн.</t>
  </si>
  <si>
    <t>0830</t>
  </si>
  <si>
    <t>Адміністрація Дніпровського району міської ради</t>
  </si>
  <si>
    <t>0620</t>
  </si>
  <si>
    <t>Департамент з гуманітарних питань  міської ради</t>
  </si>
  <si>
    <t>0910</t>
  </si>
  <si>
    <t>0921</t>
  </si>
  <si>
    <t>0960</t>
  </si>
  <si>
    <t>0731</t>
  </si>
  <si>
    <t>1030</t>
  </si>
  <si>
    <t>1090</t>
  </si>
  <si>
    <t>1500000</t>
  </si>
  <si>
    <t>Орган з питань праці та соціального захисту населення</t>
  </si>
  <si>
    <t>0421</t>
  </si>
  <si>
    <t>Департамент житлово-комунального господарства та будівництва міської ради</t>
  </si>
  <si>
    <t>Орган з питань будівництва</t>
  </si>
  <si>
    <t>0180</t>
  </si>
  <si>
    <t>Орган з питань містобудування та архітектури</t>
  </si>
  <si>
    <t>0443</t>
  </si>
  <si>
    <t>Орган з питань екології, охорони навколишнього середовища та природних ресурсів</t>
  </si>
  <si>
    <t xml:space="preserve">Будівництво кладовища  лівобережної частини м.Дніпродзержинська </t>
  </si>
  <si>
    <t>1510000</t>
  </si>
  <si>
    <t>Кам'янська міська рада</t>
  </si>
  <si>
    <t>Внески до статутного капіталу суб`єктів господарювання</t>
  </si>
  <si>
    <t>Багатопрофільна стаціонарна медична допомога населенню</t>
  </si>
  <si>
    <t>Департамент комунальної власності, земельних відносин та реєстрації речових прав на нерухоме майно міської ради</t>
  </si>
  <si>
    <t>6010</t>
  </si>
  <si>
    <t>Управління екології та природних ресурсів Кам'янської міської ради</t>
  </si>
  <si>
    <t>Управління транспортної інфраструктури та звязку міської ради</t>
  </si>
  <si>
    <t>з них:</t>
  </si>
  <si>
    <t>КП КМР  «Тепломережі» в т.ч.:</t>
  </si>
  <si>
    <t>КВП КМР «Міськводоканал» в т.ч.:</t>
  </si>
  <si>
    <t>КП КМР «Інформаційні системи» в т.ч.:</t>
  </si>
  <si>
    <t xml:space="preserve"> КП КМР «Управляюча компанія по обслуговуванню житлового фонду»в т.ч.:</t>
  </si>
  <si>
    <t xml:space="preserve">для розрахунків за енергоносії та покупне тепло КП КМР  «Тепломережі» </t>
  </si>
  <si>
    <t>придбання основних фондів КП КМР«Екосервіс»</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</si>
  <si>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</si>
  <si>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</si>
  <si>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</si>
  <si>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КП КМР "Комунальник" в т.ч.:</t>
  </si>
  <si>
    <t>для оплати заробітної плати та нарахувань КП КМР «Комунальник»</t>
  </si>
  <si>
    <t>0320</t>
  </si>
  <si>
    <t>Надання позашкільної освіти позашкільними закладами освіти, заходи із позашкільної роботи з дітьми</t>
  </si>
  <si>
    <t>0763</t>
  </si>
  <si>
    <t>1040</t>
  </si>
  <si>
    <t>0922</t>
  </si>
  <si>
    <t>Надання загальної середньої освіти загальноосвiтнiми школами-iнтернатами, загальноосвітніми санаторними школами-інтернатами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</si>
  <si>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</si>
  <si>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організація та проведення пленеру садово-паркових скульптур</t>
  </si>
  <si>
    <t>для виплати заробітної плати КП "Кіноконцертний зал "Мир"</t>
  </si>
  <si>
    <t>для проведення капітального ремонту роздягальні в КП "Кіноконцертний зал "Мир"</t>
  </si>
  <si>
    <t>0821</t>
  </si>
  <si>
    <t>для погашення заборгованості за енергоносії КВП КМР «Міськводоканал»</t>
  </si>
  <si>
    <t>для проведення поточного ремонту основних засобів КВП КМР «Міськводоканал»</t>
  </si>
  <si>
    <t xml:space="preserve">з метою заміни водопроводу по вул.Центральній смт.Карнаухівка для подальшого виконання капітального ремонту дорожнього покриття </t>
  </si>
  <si>
    <t>на заходи передбачені в Програмі розвитку та утримання   КП КМР «Управляюча компанія по обслуговуванню житлового фонду» на 2016-2020роки", яка затверджена рішенням міської ради від 17.06.2016№252-08/VII(зі змінами")</t>
  </si>
  <si>
    <t>Розвиток дитячо-юнацького та резервного спорту</t>
  </si>
  <si>
    <t>5031</t>
  </si>
  <si>
    <t>0810</t>
  </si>
  <si>
    <t>Утримання та навчально-тренувальна робота комунальних дитячо-юнацьких спортивних шкіл</t>
  </si>
  <si>
    <t>Капітальні трансферти КП КМР «Благоустрій» в т.ч.:</t>
  </si>
  <si>
    <t xml:space="preserve">для оплати заробітної плати </t>
  </si>
  <si>
    <t xml:space="preserve">для оплати нарахувань (податків) на заробітну плату </t>
  </si>
  <si>
    <t>Капітальні трансферти                                                                      КП КМР«Екосервіс» в т.ч.:</t>
  </si>
  <si>
    <t>Капітальні трансферти підприємствам (установам, організаціям)</t>
  </si>
  <si>
    <t xml:space="preserve">Фінансування заходів з впровадження інформаційної системи транспорту </t>
  </si>
  <si>
    <t>для оснащення комп’ютерною та оргтехнікою, придбання серверів, розробки та модернізації програмного забезпечення</t>
  </si>
  <si>
    <t xml:space="preserve">для придбання офісних меблів, ремонту та інше </t>
  </si>
  <si>
    <t>для виплат по заробітній платі з нарахуванням (в тому числі заборгованості)</t>
  </si>
  <si>
    <t>КП КМР "Зеленбуд" в т.ч.:</t>
  </si>
  <si>
    <t>на заходи, передбачені в "Програмі розвитку та збереження зелених насаджень в м.Дніпродзержинську на 2013-2017 роки", яка затверджена рішенням міської ради від 30.01.2013 №668-31/VI (зі змінами)</t>
  </si>
  <si>
    <t>Капітальні трансферти КП КМР «Центральний парк культури та відпочинку», в т.ч:</t>
  </si>
  <si>
    <t>Реконструкція вхідного вузлу  житлового будинку за адресою: просп.Івана Франка, 22, кв. 80, м.Кам’янське (ПКД)</t>
  </si>
  <si>
    <t>Реконструкція вхідного вузлу  житлового будинку за адресою: вул.Сергія Слісаренка, 16, кв. 3, м.Кам’янське (ПВР)</t>
  </si>
  <si>
    <t xml:space="preserve">Реконструкція вхідного вузлу  житлового будинку за адресою: просп.Івана Франка, 14, кв.64,  м.Кам’янське (ПКД) </t>
  </si>
  <si>
    <t xml:space="preserve">Реконструкція вхідного вузлу житлового будинку за адресою: вул.Харківська, 69, кв. 5, 33, м.Кам’янське (ПКД) </t>
  </si>
  <si>
    <t>на заходи, передбачені в Програмі розвитку комунального підприємства Кам’янської міської ради «Тепломережі» на 2016–2020 роки, яка затверджена рішенням міської ради від 29.01.2016 №58-04/VII (зі змінами)</t>
  </si>
  <si>
    <t>на заходи передбачені в Програмі розвитку       КВП КМР "Міськводоканал" на 2016-2020 роки, яка затверджена рішенням міської ради від 26.02.2016 №92-05/VII(зі змінами)</t>
  </si>
  <si>
    <t>заходи, передбачені в Програмі розвитку та утримання комунального підприємства Кам’янської міської ради «Інформаційні системи» на 2017–2020 роки, яка затверджена рішенням міської ради від 16.12.2016 №594-12/VII (зі змінами)</t>
  </si>
  <si>
    <t>Адміністрація Заводського району міської ради</t>
  </si>
  <si>
    <t>на заходи, передбачені в Програмі розвитку комунального підприємства КП КМР «Кам`янське автотранспортне підприємство 042802» на 2016-2019 роки, яка затверджена рішенням міської ради від 25.12.2015 №28-03/VII (зі змінами)</t>
  </si>
  <si>
    <t>КП КМР "Кам`янське автотранспортне підприємство 042802» в т.ч.:</t>
  </si>
  <si>
    <t>0617670</t>
  </si>
  <si>
    <t>Капітальні трансферти КП КМР «Кіноконцертний зал «МИР» , в т.ч.:</t>
  </si>
  <si>
    <t>на заходи, передбачені у «Програмі розвитку комунального підприємства Кам’янської міської ради «Кіноконцертний зал «МИР» на 2018–2022 роки",  затвердженої рішенням міської ради від 17.11.17 №898-20/VII</t>
  </si>
  <si>
    <t>на заходи, передбачені у «Програмі  розвитку комунального підприємства «Центральний парк культури та відпочинку» на 2015-2020 роки», затвердженої рішенням міської ради від 27.03.2015 року №1274-61/VI (зі змінами)</t>
  </si>
  <si>
    <t>Орган з питань освіти і науки</t>
  </si>
  <si>
    <t>0600000</t>
  </si>
  <si>
    <t>0610000</t>
  </si>
  <si>
    <t>Орган з питань надання адміністративних послуг</t>
  </si>
  <si>
    <t>3400000</t>
  </si>
  <si>
    <t>3410000</t>
  </si>
  <si>
    <t>3417670</t>
  </si>
  <si>
    <t>3100000</t>
  </si>
  <si>
    <t>3110000</t>
  </si>
  <si>
    <t>Орган з питань управління комунальним майном</t>
  </si>
  <si>
    <t>Здійснення  заходів із землеустрою</t>
  </si>
  <si>
    <t>2800000</t>
  </si>
  <si>
    <t>2810000</t>
  </si>
  <si>
    <t xml:space="preserve">оплата заробітної плати </t>
  </si>
  <si>
    <t xml:space="preserve">оплата нарахувань на заробітну плату </t>
  </si>
  <si>
    <t>оплата комунальних послуг та енергоносіїв, палива</t>
  </si>
  <si>
    <t>1900000</t>
  </si>
  <si>
    <t>1910000</t>
  </si>
  <si>
    <t>придбання обладнання, інструментів, запасних частин, матеріалів, робіт та послуг для проведення першого технічного обслуговування    (ТО-1), другого технічного обслуговування (ТО-2), сезонного технічного обслуговування (СО), капітального, середнього, поточного, непланового ремонтів рухомого складу, трамвайної колії та контактно-кабельної мережі та тягових підстанцій</t>
  </si>
  <si>
    <t>проведення експертної грошової оцінки земельних ділянок або прав на них, що підлягають продажу,підготовка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</si>
  <si>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оплата податків та зборів (в т.ч. плата за землю)</t>
  </si>
  <si>
    <t>проведення експертної грошової оцінки земельних ділянок, що підлягають продажу відповідно до статті 128 Земельного кодексу України, за рахунок авансу, внесеного покупцем земельної ділянки</t>
  </si>
  <si>
    <t>Утримання та ефективна екплуатація об'єктів житлово-комунального господарства</t>
  </si>
  <si>
    <t>Організація благоустрою населених пунктів</t>
  </si>
  <si>
    <t>Експлуатація та технічне обслуговування житлового фонду</t>
  </si>
  <si>
    <t>Будівництво каналізаційного колектора 
від КЗ «Середня загальноосвітня 
школа №19 м.Кам'янське» КМР</t>
  </si>
  <si>
    <t>Реконструкція стадіону 
КЗ «СК «Прометей» КМР за адресою: просп.Аношкіна, 109, м.Кам’янське 
(ПКД)</t>
  </si>
  <si>
    <t>0617640</t>
  </si>
  <si>
    <t>0470</t>
  </si>
  <si>
    <t>Заходи з енергозбереження</t>
  </si>
  <si>
    <t xml:space="preserve">в т.ч. за рахунок зовнішнього місцевого запозичення шляхом залучення кредиту від Північної Екологічної Фінансвової Корпорації (НЕФКО) </t>
  </si>
  <si>
    <t>Реконструкція адміністративної будівлі 
за адресою: вулиця Затишна, 3 
в м.Кам’янське (в т.ч. ПКД)</t>
  </si>
  <si>
    <t>Будівництво установ та закладів соціальної сфери</t>
  </si>
  <si>
    <t>Будівництво об'єктів соціально-культурного призначення</t>
  </si>
  <si>
    <t xml:space="preserve">Будівництво медичних установ та закладів </t>
  </si>
  <si>
    <t>Будівництво споруд, установ та закладів фізичної культури і спорту</t>
  </si>
  <si>
    <t xml:space="preserve">Проект "Підвищення енергоефективності в м. Кам'янське" в рамках програми Енергоефективності НЕФКО (виконання енергоефективних заходів у навчальних закладах міста ( у т.ч. виготовлення ПКД:  - комунальний заклад "Навчально-виховне об'єднання "Ліцей нових інформаційних технологій - загальноосвітній навчальний заклад І-ІІ ступенів - дошкільний навчальний заклад" Кам'янської міської ради, будівлі за адресами: просп.Перемоги, 47, просп.Наддніпрянський, 25, просп.Наддніпрянський, 13: - комунальний заклад "Дошкільний навчальний заклад (ясла-садок) - центр розвитку дитини №31 "Барвінок" Кам'янської міської ради, за адресою: бульвар Героїв, 9 </t>
  </si>
  <si>
    <t>Комплексна забудова на земельних ділянках, які надані учасникам бойових дій та сім’ям загиблих під час виконання службових обов’язків в зоні АТО</t>
  </si>
  <si>
    <t>Інженерне забезпечення спостережень та постійного контролю за становищем зсувонебезпечних територій, будинків, споруд та режимом підземних вод у районі Шамишиної балки, м.Кам'янське (моніторинг 2018)</t>
  </si>
  <si>
    <t>Будівництво об'єктів житлово-комунального господарства</t>
  </si>
  <si>
    <t>Будівництво дренажної системи 
в районі вулиць Лохвицького 
та Сахалінська, м.Кам'янське (ПВР)</t>
  </si>
  <si>
    <t>Реконструкція вхідного вузлу житлового будинку за адресою: вул.Харківська, 23, кв. 60,  м.Дніпродзержинськ (у т.ч. коригування ПКД)</t>
  </si>
  <si>
    <t>0617321</t>
  </si>
  <si>
    <t>Будівництво освітніх установ та закладів</t>
  </si>
  <si>
    <t xml:space="preserve">Реконструкція вхідного вузлу житлового будинку за адресою: просп.Металургів, 70, кв.26, м.Кам’янське (у т.ч. ПКД) </t>
  </si>
  <si>
    <t xml:space="preserve">Реконструкція вхідного вузлу  житлового будинку за адресою: просп.Металургів, 88, кв.59,  м.Кам’янське (ПКД) </t>
  </si>
  <si>
    <t xml:space="preserve">Реконструкція вхідного вузлу  житлового будинку за адресою: просп.Івана Франка, 24, кв.120, 138,  м.Кам’янське (ПКД) </t>
  </si>
  <si>
    <t>Реконструкція вхідного вузлу  житлового будинку за адресою: просп.Металургів, 4, кв.3, м.Кам’янське (ПВР)</t>
  </si>
  <si>
    <t xml:space="preserve">Реконструкція вхідного вузлу житлового будинку за адресою: вул.Звенигородська, 33, кв. 23, м.Кам’янське (у т.ч.ПВР) </t>
  </si>
  <si>
    <t>Реконструкція адміністративної будівлі
за адресою: проспект Перемоги,  63 в м.Кам’янське (ПКД)</t>
  </si>
  <si>
    <t>Реконструкція адміністративної будівлі за адресою: проспект Василя Стуса, 10/12 в м.Кам’янське ( в т.ч. коригування ПКД)</t>
  </si>
  <si>
    <t>Будівництво амбулаторії загальної практики сімейної медицини №2 КНП КМР «ЦПМСД №3» за адресою: вул.Залізняка,1, м.Кам’янське (ПВР)</t>
  </si>
  <si>
    <t>Реконструкція з розширенням будівлі амбулаторії загальної практики сімейної медицини №9 КЗОЗ ДМР «Центр первинної медико-санітарної допомоги №3» за адресою: вул.Дальня, 3 
у м.Дніпродзержинську</t>
  </si>
  <si>
    <t>Реалізація інших заходів щодо соціально-економічного розвитку територій</t>
  </si>
  <si>
    <t>Апарат (секретаріат) місцевої ради, Верховної Ради Автономної Республіки Крим, обласні, Київська та Севастопольська міські ради, районні ради і ради міст обласного та республіканського Автономної Республіки Крим, районного значення, селищні, сільські</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</si>
  <si>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</si>
  <si>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0118410</t>
  </si>
  <si>
    <t>8410</t>
  </si>
  <si>
    <t>Фінансова підтримка засобів масової інформації</t>
  </si>
  <si>
    <t>0611010</t>
  </si>
  <si>
    <t>1010</t>
  </si>
  <si>
    <t>Надання дошкільної освіти</t>
  </si>
  <si>
    <t>0611020</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</si>
  <si>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</si>
  <si>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у тому числі за рахунок освітньої субвенції з державного бюджету місцевим бюджетам</t>
  </si>
  <si>
    <t>0611040</t>
  </si>
  <si>
    <t>0611090</t>
  </si>
  <si>
    <t>0611100</t>
  </si>
  <si>
    <t>1100</t>
  </si>
  <si>
    <t>Надання спеціальної освіти школами естетичного виховання (музичними, художніми, хореографічними, театральними, хоровими, мистецькими)</t>
  </si>
  <si>
    <t>0990</t>
  </si>
  <si>
    <t>0611160</t>
  </si>
  <si>
    <t>1160</t>
  </si>
  <si>
    <t>Інші програми, заклади та заходи у сфері освіти</t>
  </si>
  <si>
    <t>0614010</t>
  </si>
  <si>
    <t>4010</t>
  </si>
  <si>
    <t>Фінансова підтримка театрів</t>
  </si>
  <si>
    <t>0615030</t>
  </si>
  <si>
    <t>5030</t>
  </si>
  <si>
    <t>0615031</t>
  </si>
  <si>
    <t>0700000</t>
  </si>
  <si>
    <t>Орган з питань охорони здоров`я</t>
  </si>
  <si>
    <t>0710000</t>
  </si>
  <si>
    <t>Управління охорони здоров'я  міської ради</t>
  </si>
  <si>
    <t>0712010</t>
  </si>
  <si>
    <t>2010</t>
  </si>
  <si>
    <t>0712020</t>
  </si>
  <si>
    <t>2020</t>
  </si>
  <si>
    <t>0732</t>
  </si>
  <si>
    <t>Спеціалізована стаціонарна медична допомога населенню</t>
  </si>
  <si>
    <t>0712080</t>
  </si>
  <si>
    <t>2080</t>
  </si>
  <si>
    <t>0721</t>
  </si>
  <si>
    <t>Амбулаторно-поліклінічна допомога населенню</t>
  </si>
  <si>
    <t>0712100</t>
  </si>
  <si>
    <t>2100</t>
  </si>
  <si>
    <t>0722</t>
  </si>
  <si>
    <t>Стоматологічна допомога населенню</t>
  </si>
  <si>
    <t>0712110</t>
  </si>
  <si>
    <t>2110</t>
  </si>
  <si>
    <t>Первинна медико-санітарна допомога населенню</t>
  </si>
  <si>
    <t>0712111</t>
  </si>
  <si>
    <t>2111</t>
  </si>
  <si>
    <t>0725</t>
  </si>
  <si>
    <t>Первинна медична допомога населенню, що надається центрами первинної медичної (медико-санітарної) допомоги</t>
  </si>
  <si>
    <t>0712150</t>
  </si>
  <si>
    <t>2150</t>
  </si>
  <si>
    <t>Інші програми, заклади та заходи у сфері охорони здоров`я</t>
  </si>
  <si>
    <t>0800000</t>
  </si>
  <si>
    <t>0810000</t>
  </si>
  <si>
    <t>Управління  соціальної політики міської ради</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</si>
  <si>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</si>
  <si>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</si>
  <si>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</si>
  <si>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</si>
  <si>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</si>
  <si>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</si>
  <si>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</si>
  <si>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Південного району міської ради</t>
  </si>
  <si>
    <t>0813100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</si>
  <si>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</si>
  <si>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</si>
  <si>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0813104</t>
  </si>
  <si>
    <t>1516010</t>
  </si>
  <si>
    <t>Утримання та ефективна експлуатація об`єктів житлово-комунального господарства</t>
  </si>
  <si>
    <t xml:space="preserve">Інша діяльність, пов`язана з експлуатацією обєктів житлово-комунального господарства </t>
  </si>
  <si>
    <t>1516030</t>
  </si>
  <si>
    <t>6030</t>
  </si>
  <si>
    <t>0717320</t>
  </si>
  <si>
    <t>0717322</t>
  </si>
  <si>
    <t>1600000</t>
  </si>
  <si>
    <t>2700000</t>
  </si>
  <si>
    <t>Орган з питань економічного розвитку, торгівлі та інвестицій</t>
  </si>
  <si>
    <t>2710000</t>
  </si>
  <si>
    <t>Департамент економічного розвитку міської ради</t>
  </si>
  <si>
    <t>2710160</t>
  </si>
  <si>
    <t>0160</t>
  </si>
  <si>
    <t>Керівництво і управління у відповідній сфері у містах (місті Києві), селищах, селах, об`єднаних територіальних громадах</t>
  </si>
  <si>
    <t>2900000</t>
  </si>
  <si>
    <t>2910000</t>
  </si>
  <si>
    <t>Управління з питань надзвичайних ситуацій та цивільного захисту населення міської ради</t>
  </si>
  <si>
    <t>Департмент муніципальних послуг та регуляторної політики міської ради</t>
  </si>
  <si>
    <t>4100000</t>
  </si>
  <si>
    <t>Районні державні адміністрації у містах з районним поділом за відсутності районних у містах рад</t>
  </si>
  <si>
    <t>4110000</t>
  </si>
  <si>
    <t>Адміністрація Південного району міської ради</t>
  </si>
  <si>
    <t>4200000</t>
  </si>
  <si>
    <t>4210000</t>
  </si>
  <si>
    <t>4300000</t>
  </si>
  <si>
    <t>4310000</t>
  </si>
  <si>
    <t>Капітальні трансферти КП КМР «Трамвай», в т.ч:</t>
  </si>
  <si>
    <t>1519730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</si>
  <si>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</si>
  <si>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1519750</t>
  </si>
  <si>
    <t>Субвенція з місцевого бюджету на співфінансування інвестиційних проектів</t>
  </si>
  <si>
    <t xml:space="preserve">Реконструкція частини будівлі комунального закладу "Навчально-виховний комплекс "Загальноосвітній навчальний заклад І-ІІ ступенів - академічний ліцей № 15 м. Дніпродзержинська" Дніпродзержинської міської ради за адресою по вул. 40 років Перемоги, 10. Коригування (у т.ч. ПКД) </t>
  </si>
  <si>
    <t xml:space="preserve">Будівництво навчально-виховного комплексу на території КЗ "Середня загальноосвітня школа № 27 "Кам'янської міської ради, розташованої
за адресою: м.Кам'янське, вул. Залізняка, 19, Дніпропетровської області
(у т.ч. ПКД) 
</t>
  </si>
  <si>
    <t>0617320</t>
  </si>
  <si>
    <t>7320</t>
  </si>
  <si>
    <t>Будівництво об`єктів соціально-культурного призначення</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</si>
  <si>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</si>
  <si>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</si>
  <si>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0712152</t>
  </si>
  <si>
    <t>Інші програми та заходи у сфері охорони здоров`я</t>
  </si>
  <si>
    <t>0611161</t>
  </si>
  <si>
    <t>Забезпечення діяльності інших закладів у сфері освіти</t>
  </si>
  <si>
    <t>Код програмної класифікації видатків та кредитування місцевих бюджетів</t>
  </si>
  <si>
    <t>Код ТПКВКМБ /
ТКВКБМС</t>
  </si>
  <si>
    <t>Код ФКВКБ</t>
  </si>
  <si>
    <t>0717370</t>
  </si>
  <si>
    <t>пайова</t>
  </si>
  <si>
    <t>майно</t>
  </si>
  <si>
    <t>земля</t>
  </si>
  <si>
    <t>доходи</t>
  </si>
  <si>
    <t>Заходи із запобігання та ліквідації надзвичайних ситуацій та наслідків стихійного лиха</t>
  </si>
  <si>
    <t>Т.Ж. Завгородня</t>
  </si>
  <si>
    <t>Заступник міського голови з питань                                     діяльності виконавчих органів міської ради,                                         керуючий справами виконавчого комітету                               міської ради</t>
  </si>
  <si>
    <t>0617325</t>
  </si>
  <si>
    <t>Будівництво споруд установ та закладів фізичної культури і спорту</t>
  </si>
  <si>
    <r>
      <t xml:space="preserve">Додаток 3
до розпорядження міського голови                                                                                                                                                                                                   від </t>
    </r>
    <r>
      <rPr>
        <u val="single"/>
        <sz val="26"/>
        <rFont val="Times New Roman"/>
        <family val="1"/>
      </rPr>
      <t xml:space="preserve">02.01.2018 </t>
    </r>
    <r>
      <rPr>
        <sz val="26"/>
        <rFont val="Times New Roman"/>
        <family val="1"/>
      </rPr>
      <t xml:space="preserve"> № </t>
    </r>
    <r>
      <rPr>
        <u val="single"/>
        <sz val="26"/>
        <rFont val="Times New Roman"/>
        <family val="1"/>
      </rPr>
      <t xml:space="preserve">3-р </t>
    </r>
    <r>
      <rPr>
        <sz val="26"/>
        <rFont val="Times New Roman"/>
        <family val="1"/>
      </rPr>
      <t xml:space="preserve">    
</t>
    </r>
  </si>
</sst>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s>
  <fonts count="62">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1"/>
      <name val="Times New Roman"/>
      <family val="1"/>
    </font>
    <font>
      <sz val="14"/>
      <name val="Times New Roman"/>
      <family val="1"/>
    </font>
    <font>
      <sz val="10"/>
      <color indexed="8"/>
      <name val="Arial"/>
      <family val="2"/>
    </font>
    <font>
      <b/>
      <sz val="18"/>
      <color indexed="62"/>
      <name val="Cambria"/>
      <family val="2"/>
    </font>
    <font>
      <b/>
      <sz val="11"/>
      <color indexed="10"/>
      <name val="Calibri"/>
      <family val="2"/>
    </font>
    <font>
      <sz val="11"/>
      <color indexed="19"/>
      <name val="Calibri"/>
      <family val="2"/>
    </font>
    <font>
      <i/>
      <sz val="11"/>
      <name val="Times New Roman"/>
      <family val="1"/>
    </font>
    <font>
      <sz val="24"/>
      <name val="Times New Roman"/>
      <family val="1"/>
    </font>
    <font>
      <sz val="20"/>
      <name val="Times New Roman"/>
      <family val="1"/>
    </font>
    <font>
      <b/>
      <sz val="12"/>
      <name val="Times New Roman"/>
      <family val="1"/>
    </font>
    <font>
      <b/>
      <i/>
      <sz val="10"/>
      <name val="Times New Roman"/>
      <family val="1"/>
    </font>
    <font>
      <sz val="11"/>
      <color indexed="10"/>
      <name val="Times New Roman"/>
      <family val="1"/>
    </font>
    <font>
      <sz val="11"/>
      <color indexed="12"/>
      <name val="Times New Roman"/>
      <family val="1"/>
    </font>
    <font>
      <b/>
      <i/>
      <sz val="11"/>
      <name val="Times New Roman"/>
      <family val="1"/>
    </font>
    <font>
      <i/>
      <sz val="10"/>
      <name val="Times New Roman"/>
      <family val="1"/>
    </font>
    <font>
      <b/>
      <i/>
      <sz val="10"/>
      <color indexed="10"/>
      <name val="Times New Roman"/>
      <family val="1"/>
    </font>
    <font>
      <b/>
      <i/>
      <sz val="10.5"/>
      <name val="Times New Roman"/>
      <family val="1"/>
    </font>
    <font>
      <i/>
      <sz val="10"/>
      <color indexed="10"/>
      <name val="Times New Roman"/>
      <family val="1"/>
    </font>
    <font>
      <sz val="11"/>
      <color indexed="9"/>
      <name val="Times New Roman"/>
      <family val="1"/>
    </font>
    <font>
      <sz val="10"/>
      <color indexed="10"/>
      <name val="Times New Roman"/>
      <family val="1"/>
    </font>
    <font>
      <b/>
      <sz val="11"/>
      <name val="Times New Roman"/>
      <family val="1"/>
    </font>
    <font>
      <i/>
      <sz val="11"/>
      <color indexed="10"/>
      <name val="Times New Roman"/>
      <family val="1"/>
    </font>
    <font>
      <b/>
      <i/>
      <sz val="11"/>
      <color indexed="10"/>
      <name val="Times New Roman"/>
      <family val="1"/>
    </font>
    <font>
      <sz val="11"/>
      <color indexed="8"/>
      <name val="Times New Roman"/>
      <family val="1"/>
    </font>
    <font>
      <i/>
      <sz val="11"/>
      <color indexed="8"/>
      <name val="Times New Roman"/>
      <family val="1"/>
    </font>
    <font>
      <b/>
      <sz val="10"/>
      <name val="Arial Cyr"/>
      <family val="0"/>
    </font>
    <font>
      <b/>
      <sz val="11"/>
      <color indexed="10"/>
      <name val="Times New Roman"/>
      <family val="1"/>
    </font>
    <font>
      <sz val="12"/>
      <color indexed="12"/>
      <name val="Times New Roman"/>
      <family val="1"/>
    </font>
    <font>
      <sz val="12"/>
      <name val="Times New Roman"/>
      <family val="1"/>
    </font>
    <font>
      <sz val="26"/>
      <name val="Times New Roman"/>
      <family val="1"/>
    </font>
    <font>
      <sz val="26"/>
      <color indexed="8"/>
      <name val="Times New Roman"/>
      <family val="1"/>
    </font>
    <font>
      <b/>
      <sz val="15"/>
      <color indexed="62"/>
      <name val="Calibri"/>
      <family val="2"/>
    </font>
    <font>
      <b/>
      <sz val="13"/>
      <color indexed="62"/>
      <name val="Calibri"/>
      <family val="2"/>
    </font>
    <font>
      <b/>
      <sz val="11"/>
      <color indexed="62"/>
      <name val="Calibri"/>
      <family val="2"/>
    </font>
    <font>
      <u val="single"/>
      <sz val="26"/>
      <name val="Times New Roman"/>
      <family val="1"/>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9" fillId="0" borderId="0">
      <alignment/>
      <protection/>
    </xf>
    <xf numFmtId="0" fontId="22" fillId="0" borderId="0">
      <alignment/>
      <protection/>
    </xf>
    <xf numFmtId="0" fontId="19" fillId="0" borderId="0">
      <alignment/>
      <protection/>
    </xf>
    <xf numFmtId="0" fontId="19"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8" fillId="26" borderId="1" applyNumberFormat="0" applyAlignment="0" applyProtection="0"/>
    <xf numFmtId="0" fontId="19"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29"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262">
    <xf numFmtId="0" fontId="0" fillId="0" borderId="0" xfId="0" applyAlignment="1">
      <alignment/>
    </xf>
    <xf numFmtId="0" fontId="24" fillId="0" borderId="0" xfId="0" applyNumberFormat="1" applyFont="1" applyFill="1" applyAlignment="1" applyProtection="1">
      <alignment vertical="center" wrapText="1"/>
      <protection/>
    </xf>
    <xf numFmtId="0" fontId="24" fillId="0" borderId="12" xfId="0" applyNumberFormat="1" applyFont="1" applyFill="1" applyBorder="1" applyAlignment="1" applyProtection="1">
      <alignment horizontal="right" vertical="center"/>
      <protection/>
    </xf>
    <xf numFmtId="0" fontId="24" fillId="0" borderId="0" xfId="0" applyNumberFormat="1" applyFont="1" applyFill="1" applyAlignment="1" applyProtection="1">
      <alignment vertical="center"/>
      <protection/>
    </xf>
    <xf numFmtId="0" fontId="24" fillId="0" borderId="0" xfId="0" applyFont="1" applyFill="1" applyAlignment="1">
      <alignment vertical="center"/>
    </xf>
    <xf numFmtId="0" fontId="24" fillId="0" borderId="13" xfId="0" applyFont="1" applyBorder="1" applyAlignment="1" quotePrefix="1">
      <alignment horizontal="center" vertical="center" wrapText="1"/>
    </xf>
    <xf numFmtId="2" fontId="24" fillId="0" borderId="13" xfId="0" applyNumberFormat="1" applyFont="1" applyBorder="1" applyAlignment="1" quotePrefix="1">
      <alignment horizontal="center" vertical="center" wrapText="1"/>
    </xf>
    <xf numFmtId="2" fontId="24" fillId="0" borderId="13" xfId="0" applyNumberFormat="1" applyFont="1" applyBorder="1" applyAlignment="1">
      <alignment vertical="center" wrapText="1"/>
    </xf>
    <xf numFmtId="0" fontId="24" fillId="0" borderId="12" xfId="0" applyFont="1" applyFill="1" applyBorder="1" applyAlignment="1">
      <alignment horizontal="center" vertical="center"/>
    </xf>
    <xf numFmtId="0" fontId="24" fillId="0" borderId="0" xfId="0" applyFont="1" applyFill="1" applyBorder="1" applyAlignment="1">
      <alignment horizontal="center" vertical="center"/>
    </xf>
    <xf numFmtId="0" fontId="24" fillId="8" borderId="0" xfId="0" applyFont="1" applyFill="1" applyAlignment="1">
      <alignment vertical="center"/>
    </xf>
    <xf numFmtId="0" fontId="24" fillId="4" borderId="0" xfId="0" applyFont="1" applyFill="1" applyAlignment="1">
      <alignment vertical="center"/>
    </xf>
    <xf numFmtId="0" fontId="24" fillId="13" borderId="0" xfId="0" applyFont="1" applyFill="1" applyAlignment="1">
      <alignment vertical="center"/>
    </xf>
    <xf numFmtId="0" fontId="25" fillId="0" borderId="0" xfId="0" applyFont="1" applyFill="1" applyAlignment="1">
      <alignment vertical="center"/>
    </xf>
    <xf numFmtId="0" fontId="24" fillId="0" borderId="0" xfId="0" applyFont="1" applyFill="1" applyBorder="1" applyAlignment="1">
      <alignment horizontal="center" vertical="center" wrapText="1"/>
    </xf>
    <xf numFmtId="192" fontId="24" fillId="4" borderId="13" xfId="95" applyNumberFormat="1" applyFont="1" applyFill="1" applyBorder="1" applyAlignment="1">
      <alignment vertical="center" wrapText="1"/>
      <protection/>
    </xf>
    <xf numFmtId="192" fontId="24" fillId="4" borderId="13" xfId="95" applyNumberFormat="1" applyFont="1" applyFill="1" applyBorder="1" applyAlignment="1">
      <alignment vertical="center"/>
      <protection/>
    </xf>
    <xf numFmtId="192" fontId="24" fillId="13" borderId="13" xfId="95" applyNumberFormat="1" applyFont="1" applyFill="1" applyBorder="1" applyAlignment="1">
      <alignment vertical="center" wrapText="1"/>
      <protection/>
    </xf>
    <xf numFmtId="192" fontId="24" fillId="0" borderId="13" xfId="95" applyNumberFormat="1" applyFont="1" applyBorder="1" applyAlignment="1">
      <alignment vertical="center"/>
      <protection/>
    </xf>
    <xf numFmtId="192" fontId="24" fillId="0" borderId="13" xfId="95" applyNumberFormat="1" applyFont="1" applyBorder="1" applyAlignment="1">
      <alignment vertical="center" wrapText="1"/>
      <protection/>
    </xf>
    <xf numFmtId="192" fontId="24" fillId="0" borderId="13" xfId="95" applyNumberFormat="1" applyFont="1" applyFill="1" applyBorder="1" applyAlignment="1">
      <alignment vertical="center"/>
      <protection/>
    </xf>
    <xf numFmtId="0" fontId="24" fillId="0" borderId="12"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24" fillId="0" borderId="13" xfId="0" applyNumberFormat="1" applyFont="1" applyFill="1" applyBorder="1" applyAlignment="1" applyProtection="1">
      <alignment horizontal="center" vertical="center" wrapText="1"/>
      <protection/>
    </xf>
    <xf numFmtId="0" fontId="24" fillId="0" borderId="13" xfId="0" applyFont="1" applyBorder="1" applyAlignment="1">
      <alignment horizontal="center" vertical="center" wrapText="1"/>
    </xf>
    <xf numFmtId="49" fontId="24" fillId="4" borderId="13" xfId="0" applyNumberFormat="1" applyFont="1" applyFill="1" applyBorder="1" applyAlignment="1">
      <alignment horizontal="center" vertical="center" wrapText="1"/>
    </xf>
    <xf numFmtId="0" fontId="24" fillId="13" borderId="13" xfId="0" applyFont="1" applyFill="1" applyBorder="1" applyAlignment="1" quotePrefix="1">
      <alignment horizontal="center" vertical="center" wrapText="1"/>
    </xf>
    <xf numFmtId="0" fontId="31" fillId="0" borderId="0" xfId="0" applyNumberFormat="1" applyFont="1" applyFill="1" applyAlignment="1" applyProtection="1">
      <alignment vertical="center"/>
      <protection/>
    </xf>
    <xf numFmtId="0" fontId="31" fillId="0" borderId="0" xfId="0" applyFont="1" applyAlignment="1">
      <alignment vertical="center"/>
    </xf>
    <xf numFmtId="0" fontId="31" fillId="0" borderId="0" xfId="0" applyFont="1" applyAlignment="1">
      <alignment horizontal="left" vertical="center"/>
    </xf>
    <xf numFmtId="3" fontId="31" fillId="0" borderId="0" xfId="0" applyNumberFormat="1" applyFont="1" applyAlignment="1">
      <alignment horizontal="left" vertical="center"/>
    </xf>
    <xf numFmtId="0" fontId="33" fillId="0" borderId="0" xfId="0" applyFont="1" applyFill="1" applyAlignment="1">
      <alignment vertical="center"/>
    </xf>
    <xf numFmtId="0" fontId="24" fillId="0" borderId="13" xfId="0" applyFont="1" applyBorder="1" applyAlignment="1">
      <alignment vertical="center" wrapText="1"/>
    </xf>
    <xf numFmtId="0" fontId="32" fillId="0" borderId="0" xfId="0" applyNumberFormat="1" applyFont="1" applyFill="1" applyAlignment="1" applyProtection="1">
      <alignment vertical="center"/>
      <protection/>
    </xf>
    <xf numFmtId="0" fontId="32" fillId="0" borderId="0" xfId="0" applyFont="1" applyFill="1" applyAlignment="1">
      <alignment vertical="center"/>
    </xf>
    <xf numFmtId="192" fontId="34" fillId="0" borderId="13" xfId="95" applyNumberFormat="1" applyFont="1" applyBorder="1" applyAlignment="1">
      <alignment vertical="center" wrapText="1"/>
      <protection/>
    </xf>
    <xf numFmtId="192" fontId="34" fillId="0" borderId="13" xfId="95" applyNumberFormat="1" applyFont="1" applyBorder="1" applyAlignment="1">
      <alignment vertical="center"/>
      <protection/>
    </xf>
    <xf numFmtId="0" fontId="35" fillId="0" borderId="0" xfId="0" applyFont="1" applyFill="1" applyAlignment="1">
      <alignment vertical="center"/>
    </xf>
    <xf numFmtId="0" fontId="36" fillId="0" borderId="0" xfId="0" applyFont="1" applyFill="1" applyAlignment="1">
      <alignment vertical="center"/>
    </xf>
    <xf numFmtId="192" fontId="30" fillId="0" borderId="13" xfId="95" applyNumberFormat="1" applyFont="1" applyBorder="1" applyAlignment="1">
      <alignment vertical="center"/>
      <protection/>
    </xf>
    <xf numFmtId="0" fontId="37" fillId="0" borderId="13" xfId="0" applyFont="1" applyBorder="1" applyAlignment="1">
      <alignment vertical="center" wrapText="1"/>
    </xf>
    <xf numFmtId="192" fontId="37" fillId="0" borderId="13" xfId="95" applyNumberFormat="1" applyFont="1" applyFill="1" applyBorder="1" applyAlignment="1">
      <alignment vertical="center"/>
      <protection/>
    </xf>
    <xf numFmtId="0" fontId="35" fillId="3" borderId="0" xfId="0" applyFont="1" applyFill="1" applyAlignment="1">
      <alignment vertical="center"/>
    </xf>
    <xf numFmtId="2" fontId="24" fillId="0" borderId="0" xfId="0" applyNumberFormat="1" applyFont="1" applyAlignment="1">
      <alignment vertical="center" wrapText="1"/>
    </xf>
    <xf numFmtId="2" fontId="24" fillId="0" borderId="13" xfId="95" applyNumberFormat="1" applyFont="1" applyBorder="1" applyAlignment="1">
      <alignment vertical="center" wrapText="1"/>
      <protection/>
    </xf>
    <xf numFmtId="2" fontId="34" fillId="0" borderId="13" xfId="95" applyNumberFormat="1" applyFont="1" applyBorder="1" applyAlignment="1">
      <alignment vertical="center" wrapText="1"/>
      <protection/>
    </xf>
    <xf numFmtId="2" fontId="24" fillId="0" borderId="13" xfId="95" applyNumberFormat="1" applyFont="1" applyFill="1" applyBorder="1" applyAlignment="1">
      <alignment vertical="center" wrapText="1"/>
      <protection/>
    </xf>
    <xf numFmtId="2" fontId="37" fillId="0" borderId="13" xfId="95" applyNumberFormat="1" applyFont="1" applyFill="1" applyBorder="1" applyAlignment="1">
      <alignment vertical="center" wrapText="1"/>
      <protection/>
    </xf>
    <xf numFmtId="2" fontId="24" fillId="0" borderId="0" xfId="0" applyNumberFormat="1" applyFont="1" applyFill="1" applyAlignment="1" applyProtection="1">
      <alignment vertical="center" wrapText="1"/>
      <protection/>
    </xf>
    <xf numFmtId="2" fontId="32" fillId="0" borderId="0" xfId="0" applyNumberFormat="1" applyFont="1" applyFill="1" applyAlignment="1" applyProtection="1">
      <alignment vertical="center" wrapText="1"/>
      <protection/>
    </xf>
    <xf numFmtId="2" fontId="31" fillId="0" borderId="0" xfId="0" applyNumberFormat="1" applyFont="1" applyFill="1" applyAlignment="1" applyProtection="1">
      <alignment vertical="center" wrapText="1"/>
      <protection/>
    </xf>
    <xf numFmtId="0" fontId="35" fillId="4" borderId="0" xfId="0" applyFont="1" applyFill="1" applyAlignment="1">
      <alignment vertical="center"/>
    </xf>
    <xf numFmtId="4" fontId="24" fillId="0" borderId="13" xfId="95" applyNumberFormat="1" applyFont="1" applyBorder="1" applyAlignment="1">
      <alignment vertical="center"/>
      <protection/>
    </xf>
    <xf numFmtId="4" fontId="24" fillId="4" borderId="13" xfId="95" applyNumberFormat="1" applyFont="1" applyFill="1" applyBorder="1" applyAlignment="1">
      <alignment vertical="center"/>
      <protection/>
    </xf>
    <xf numFmtId="4" fontId="25" fillId="0" borderId="0" xfId="0" applyNumberFormat="1" applyFont="1" applyFill="1" applyAlignment="1">
      <alignment vertical="center"/>
    </xf>
    <xf numFmtId="0" fontId="35" fillId="8" borderId="0" xfId="0" applyFont="1" applyFill="1" applyAlignment="1">
      <alignment vertical="center"/>
    </xf>
    <xf numFmtId="2" fontId="24" fillId="13" borderId="13" xfId="0" applyNumberFormat="1" applyFont="1" applyFill="1" applyBorder="1" applyAlignment="1" quotePrefix="1">
      <alignment horizontal="center" vertical="center" wrapText="1"/>
    </xf>
    <xf numFmtId="4" fontId="24" fillId="0" borderId="13" xfId="95" applyNumberFormat="1" applyFont="1" applyFill="1" applyBorder="1" applyAlignment="1">
      <alignment vertical="center"/>
      <protection/>
    </xf>
    <xf numFmtId="4" fontId="30" fillId="0" borderId="13" xfId="95" applyNumberFormat="1" applyFont="1" applyBorder="1" applyAlignment="1">
      <alignment vertical="center"/>
      <protection/>
    </xf>
    <xf numFmtId="49" fontId="24" fillId="13" borderId="13" xfId="0" applyNumberFormat="1" applyFont="1" applyFill="1" applyBorder="1" applyAlignment="1">
      <alignment horizontal="center" vertical="center" wrapText="1"/>
    </xf>
    <xf numFmtId="192" fontId="30" fillId="13" borderId="13" xfId="95" applyNumberFormat="1" applyFont="1" applyFill="1" applyBorder="1" applyAlignment="1">
      <alignment vertical="center"/>
      <protection/>
    </xf>
    <xf numFmtId="4" fontId="24" fillId="13" borderId="13" xfId="95" applyNumberFormat="1" applyFont="1" applyFill="1" applyBorder="1" applyAlignment="1">
      <alignment vertical="center"/>
      <protection/>
    </xf>
    <xf numFmtId="4" fontId="40" fillId="0" borderId="13" xfId="95" applyNumberFormat="1" applyFont="1" applyBorder="1" applyAlignment="1">
      <alignment vertical="center"/>
      <protection/>
    </xf>
    <xf numFmtId="4" fontId="30" fillId="0" borderId="13" xfId="95" applyNumberFormat="1" applyFont="1" applyFill="1" applyBorder="1" applyAlignment="1">
      <alignment vertical="center"/>
      <protection/>
    </xf>
    <xf numFmtId="4" fontId="40" fillId="0" borderId="13" xfId="95" applyNumberFormat="1" applyFont="1" applyFill="1" applyBorder="1" applyAlignment="1">
      <alignment vertical="center"/>
      <protection/>
    </xf>
    <xf numFmtId="4" fontId="37" fillId="0" borderId="13" xfId="95" applyNumberFormat="1" applyFont="1" applyFill="1" applyBorder="1" applyAlignment="1">
      <alignment vertical="center"/>
      <protection/>
    </xf>
    <xf numFmtId="0" fontId="31" fillId="0" borderId="0" xfId="0" applyNumberFormat="1" applyFont="1" applyFill="1" applyAlignment="1" applyProtection="1">
      <alignment horizontal="left" vertical="center" wrapText="1"/>
      <protection/>
    </xf>
    <xf numFmtId="0" fontId="24" fillId="0" borderId="12" xfId="0" applyFont="1" applyFill="1" applyBorder="1" applyAlignment="1">
      <alignment horizontal="left" vertical="center" wrapText="1"/>
    </xf>
    <xf numFmtId="0" fontId="24" fillId="0" borderId="13" xfId="0" applyNumberFormat="1" applyFont="1" applyFill="1" applyBorder="1" applyAlignment="1" applyProtection="1">
      <alignment horizontal="left" vertical="center" wrapText="1"/>
      <protection/>
    </xf>
    <xf numFmtId="0" fontId="24" fillId="4" borderId="13" xfId="0" applyFont="1" applyFill="1" applyBorder="1" applyAlignment="1">
      <alignment horizontal="left" vertical="center" wrapText="1"/>
    </xf>
    <xf numFmtId="2" fontId="24" fillId="13" borderId="13" xfId="0" applyNumberFormat="1" applyFont="1" applyFill="1" applyBorder="1" applyAlignment="1" quotePrefix="1">
      <alignment horizontal="left" vertical="center" wrapText="1"/>
    </xf>
    <xf numFmtId="2" fontId="24" fillId="0" borderId="13" xfId="0" applyNumberFormat="1" applyFont="1" applyBorder="1" applyAlignment="1">
      <alignment horizontal="left" vertical="center" wrapText="1"/>
    </xf>
    <xf numFmtId="2" fontId="30" fillId="0" borderId="13" xfId="0" applyNumberFormat="1" applyFont="1" applyBorder="1" applyAlignment="1">
      <alignment horizontal="left" vertical="center" wrapText="1"/>
    </xf>
    <xf numFmtId="0" fontId="24" fillId="0" borderId="0" xfId="0" applyNumberFormat="1" applyFont="1" applyFill="1" applyAlignment="1" applyProtection="1">
      <alignment horizontal="left" vertical="center" wrapText="1"/>
      <protection/>
    </xf>
    <xf numFmtId="0" fontId="32" fillId="0" borderId="0" xfId="0" applyNumberFormat="1" applyFont="1" applyFill="1" applyAlignment="1" applyProtection="1">
      <alignment horizontal="left" vertical="center" wrapText="1"/>
      <protection/>
    </xf>
    <xf numFmtId="194" fontId="24" fillId="0" borderId="0" xfId="0" applyNumberFormat="1" applyFont="1" applyFill="1" applyAlignment="1">
      <alignment vertical="center"/>
    </xf>
    <xf numFmtId="194" fontId="42" fillId="0" borderId="0" xfId="0" applyNumberFormat="1" applyFont="1" applyFill="1" applyAlignment="1">
      <alignment vertical="center"/>
    </xf>
    <xf numFmtId="194" fontId="38" fillId="0" borderId="0" xfId="0" applyNumberFormat="1" applyFont="1" applyFill="1" applyAlignment="1">
      <alignment vertical="center"/>
    </xf>
    <xf numFmtId="0" fontId="38" fillId="0" borderId="0" xfId="0" applyFont="1" applyFill="1" applyAlignment="1">
      <alignment vertical="center"/>
    </xf>
    <xf numFmtId="194" fontId="0" fillId="0" borderId="0" xfId="0" applyNumberFormat="1" applyFont="1" applyFill="1" applyAlignment="1">
      <alignment vertical="center"/>
    </xf>
    <xf numFmtId="0" fontId="0" fillId="0" borderId="0" xfId="0" applyFont="1" applyFill="1" applyAlignment="1">
      <alignment vertical="center"/>
    </xf>
    <xf numFmtId="0" fontId="35" fillId="0" borderId="13" xfId="0" applyFont="1" applyBorder="1" applyAlignment="1" quotePrefix="1">
      <alignment horizontal="center" vertical="center" wrapText="1"/>
    </xf>
    <xf numFmtId="2" fontId="35" fillId="0" borderId="13" xfId="0" applyNumberFormat="1" applyFont="1" applyBorder="1" applyAlignment="1" quotePrefix="1">
      <alignment horizontal="center" vertical="center" wrapText="1"/>
    </xf>
    <xf numFmtId="2" fontId="35" fillId="0" borderId="13" xfId="0" applyNumberFormat="1" applyFont="1" applyBorder="1" applyAlignment="1" quotePrefix="1">
      <alignment horizontal="left" vertical="center" wrapText="1"/>
    </xf>
    <xf numFmtId="2" fontId="35" fillId="0" borderId="13" xfId="0" applyNumberFormat="1" applyFont="1" applyBorder="1" applyAlignment="1">
      <alignment horizontal="left" vertical="center" wrapText="1"/>
    </xf>
    <xf numFmtId="192" fontId="35" fillId="0" borderId="13" xfId="95" applyNumberFormat="1" applyFont="1" applyFill="1" applyBorder="1" applyAlignment="1">
      <alignment vertical="center"/>
      <protection/>
    </xf>
    <xf numFmtId="4" fontId="45" fillId="0" borderId="13" xfId="95" applyNumberFormat="1" applyFont="1" applyBorder="1" applyAlignment="1">
      <alignment vertical="center"/>
      <protection/>
    </xf>
    <xf numFmtId="192" fontId="35" fillId="0" borderId="13" xfId="95" applyNumberFormat="1" applyFont="1" applyFill="1" applyBorder="1" applyAlignment="1">
      <alignment vertical="center" wrapText="1"/>
      <protection/>
    </xf>
    <xf numFmtId="192" fontId="46" fillId="0" borderId="13" xfId="95" applyNumberFormat="1" applyFont="1" applyFill="1" applyBorder="1" applyAlignment="1">
      <alignment vertical="center"/>
      <protection/>
    </xf>
    <xf numFmtId="2" fontId="35" fillId="0" borderId="0" xfId="0" applyNumberFormat="1" applyFont="1" applyAlignment="1">
      <alignment vertical="center" wrapText="1"/>
    </xf>
    <xf numFmtId="0" fontId="39" fillId="0" borderId="13" xfId="0" applyFont="1" applyBorder="1" applyAlignment="1" quotePrefix="1">
      <alignment horizontal="center" vertical="center" wrapText="1"/>
    </xf>
    <xf numFmtId="2" fontId="39" fillId="0" borderId="13" xfId="0" applyNumberFormat="1" applyFont="1" applyBorder="1" applyAlignment="1" quotePrefix="1">
      <alignment horizontal="center" vertical="center" wrapText="1"/>
    </xf>
    <xf numFmtId="2" fontId="39" fillId="0" borderId="13" xfId="0" applyNumberFormat="1" applyFont="1" applyBorder="1" applyAlignment="1">
      <alignment horizontal="left" vertical="center" wrapText="1"/>
    </xf>
    <xf numFmtId="192" fontId="39" fillId="0" borderId="13" xfId="95" applyNumberFormat="1" applyFont="1" applyBorder="1" applyAlignment="1">
      <alignment vertical="center"/>
      <protection/>
    </xf>
    <xf numFmtId="2" fontId="44" fillId="8" borderId="13" xfId="0" applyNumberFormat="1" applyFont="1" applyFill="1" applyBorder="1" applyAlignment="1" quotePrefix="1">
      <alignment horizontal="left" vertical="center" wrapText="1"/>
    </xf>
    <xf numFmtId="0" fontId="44" fillId="4" borderId="13" xfId="0" applyFont="1" applyFill="1" applyBorder="1" applyAlignment="1" quotePrefix="1">
      <alignment horizontal="center" vertical="center" wrapText="1"/>
    </xf>
    <xf numFmtId="0" fontId="44" fillId="4" borderId="13" xfId="0" applyFont="1" applyFill="1" applyBorder="1" applyAlignment="1">
      <alignment horizontal="center" vertical="center" wrapText="1"/>
    </xf>
    <xf numFmtId="2" fontId="44" fillId="4" borderId="13" xfId="0" applyNumberFormat="1" applyFont="1" applyFill="1" applyBorder="1" applyAlignment="1">
      <alignment horizontal="center" vertical="center" wrapText="1"/>
    </xf>
    <xf numFmtId="0" fontId="44" fillId="8" borderId="13" xfId="0" applyFont="1" applyFill="1" applyBorder="1" applyAlignment="1" quotePrefix="1">
      <alignment horizontal="center" vertical="center" wrapText="1"/>
    </xf>
    <xf numFmtId="0" fontId="44" fillId="8" borderId="13" xfId="0" applyFont="1" applyFill="1" applyBorder="1" applyAlignment="1">
      <alignment horizontal="center" vertical="center" wrapText="1"/>
    </xf>
    <xf numFmtId="2" fontId="44" fillId="8" borderId="13" xfId="0" applyNumberFormat="1" applyFont="1" applyFill="1" applyBorder="1" applyAlignment="1">
      <alignment horizontal="center" vertical="center" wrapText="1"/>
    </xf>
    <xf numFmtId="4" fontId="37" fillId="0" borderId="13" xfId="95" applyNumberFormat="1" applyFont="1" applyBorder="1" applyAlignment="1">
      <alignment vertical="center"/>
      <protection/>
    </xf>
    <xf numFmtId="4" fontId="35" fillId="4" borderId="0" xfId="0" applyNumberFormat="1" applyFont="1" applyFill="1" applyAlignment="1">
      <alignment vertical="center"/>
    </xf>
    <xf numFmtId="49" fontId="24" fillId="0" borderId="13" xfId="0" applyNumberFormat="1" applyFont="1" applyBorder="1" applyAlignment="1">
      <alignment horizontal="center" vertical="center" wrapText="1"/>
    </xf>
    <xf numFmtId="0" fontId="24" fillId="0" borderId="13" xfId="0" applyFont="1" applyFill="1" applyBorder="1" applyAlignment="1" quotePrefix="1">
      <alignment horizontal="center" vertical="center" wrapText="1"/>
    </xf>
    <xf numFmtId="192" fontId="24" fillId="0" borderId="13" xfId="95" applyNumberFormat="1" applyFont="1" applyFill="1" applyBorder="1" applyAlignment="1">
      <alignment vertical="center" wrapText="1"/>
      <protection/>
    </xf>
    <xf numFmtId="0" fontId="24" fillId="0" borderId="13" xfId="0" applyFont="1" applyFill="1" applyBorder="1" applyAlignment="1">
      <alignment horizontal="center" vertical="center" wrapText="1"/>
    </xf>
    <xf numFmtId="192" fontId="24" fillId="8" borderId="13" xfId="95" applyNumberFormat="1" applyFont="1" applyFill="1" applyBorder="1" applyAlignment="1">
      <alignment vertical="center" wrapText="1"/>
      <protection/>
    </xf>
    <xf numFmtId="192" fontId="24" fillId="8" borderId="13" xfId="95" applyNumberFormat="1" applyFont="1" applyFill="1" applyBorder="1" applyAlignment="1">
      <alignment vertical="center"/>
      <protection/>
    </xf>
    <xf numFmtId="192" fontId="38" fillId="0" borderId="13" xfId="95" applyNumberFormat="1" applyFont="1" applyBorder="1" applyAlignment="1">
      <alignment vertical="center"/>
      <protection/>
    </xf>
    <xf numFmtId="192" fontId="47" fillId="0" borderId="13" xfId="95" applyNumberFormat="1" applyFont="1" applyBorder="1" applyAlignment="1">
      <alignment vertical="center" wrapText="1"/>
      <protection/>
    </xf>
    <xf numFmtId="4" fontId="48" fillId="0" borderId="13" xfId="95" applyNumberFormat="1" applyFont="1" applyBorder="1" applyAlignment="1">
      <alignment vertical="center"/>
      <protection/>
    </xf>
    <xf numFmtId="194" fontId="24" fillId="13" borderId="0" xfId="0" applyNumberFormat="1" applyFont="1" applyFill="1" applyAlignment="1">
      <alignment vertical="center"/>
    </xf>
    <xf numFmtId="192" fontId="47" fillId="0" borderId="13" xfId="95" applyNumberFormat="1" applyFont="1" applyFill="1" applyBorder="1" applyAlignment="1">
      <alignment vertical="center" wrapText="1"/>
      <protection/>
    </xf>
    <xf numFmtId="2" fontId="24" fillId="13" borderId="13" xfId="0" applyNumberFormat="1" applyFont="1" applyFill="1" applyBorder="1" applyAlignment="1">
      <alignment horizontal="left" vertical="center" wrapText="1"/>
    </xf>
    <xf numFmtId="0" fontId="35" fillId="0" borderId="13" xfId="0" applyFont="1" applyBorder="1" applyAlignment="1" quotePrefix="1">
      <alignment horizontal="center" vertical="center" wrapText="1"/>
    </xf>
    <xf numFmtId="2" fontId="35" fillId="0" borderId="13" xfId="0" applyNumberFormat="1" applyFont="1" applyBorder="1" applyAlignment="1" quotePrefix="1">
      <alignment horizontal="center" vertical="center" wrapText="1"/>
    </xf>
    <xf numFmtId="0" fontId="41" fillId="0" borderId="13" xfId="0" applyFont="1" applyBorder="1" applyAlignment="1" quotePrefix="1">
      <alignment horizontal="center" vertical="center" wrapText="1"/>
    </xf>
    <xf numFmtId="2" fontId="41" fillId="0" borderId="13" xfId="0" applyNumberFormat="1" applyFont="1" applyBorder="1" applyAlignment="1" quotePrefix="1">
      <alignment horizontal="center" vertical="center" wrapText="1"/>
    </xf>
    <xf numFmtId="2" fontId="41" fillId="0" borderId="13" xfId="0" applyNumberFormat="1" applyFont="1" applyBorder="1" applyAlignment="1" quotePrefix="1">
      <alignment horizontal="left" vertical="center" wrapText="1"/>
    </xf>
    <xf numFmtId="0" fontId="38" fillId="0" borderId="13" xfId="0" applyFont="1" applyBorder="1" applyAlignment="1">
      <alignment vertical="center" wrapText="1"/>
    </xf>
    <xf numFmtId="49" fontId="24" fillId="13" borderId="13" xfId="0" applyNumberFormat="1" applyFont="1" applyFill="1" applyBorder="1" applyAlignment="1" quotePrefix="1">
      <alignment horizontal="center" vertical="center" wrapText="1"/>
    </xf>
    <xf numFmtId="192" fontId="24" fillId="13" borderId="13" xfId="95" applyNumberFormat="1" applyFont="1" applyFill="1" applyBorder="1" applyAlignment="1">
      <alignment vertical="center"/>
      <protection/>
    </xf>
    <xf numFmtId="49" fontId="24" fillId="0" borderId="13" xfId="0" applyNumberFormat="1" applyFont="1" applyFill="1" applyBorder="1" applyAlignment="1" quotePrefix="1">
      <alignment horizontal="center" vertical="center" wrapText="1"/>
    </xf>
    <xf numFmtId="2" fontId="24" fillId="0" borderId="13" xfId="0" applyNumberFormat="1" applyFont="1" applyFill="1" applyBorder="1" applyAlignment="1">
      <alignment horizontal="left" vertical="center" wrapText="1"/>
    </xf>
    <xf numFmtId="2" fontId="30" fillId="0" borderId="13" xfId="0" applyNumberFormat="1" applyFont="1" applyBorder="1" applyAlignment="1">
      <alignment horizontal="right" vertical="center" wrapText="1"/>
    </xf>
    <xf numFmtId="194" fontId="35" fillId="0" borderId="0" xfId="0" applyNumberFormat="1" applyFont="1" applyFill="1" applyAlignment="1">
      <alignment vertical="center"/>
    </xf>
    <xf numFmtId="2" fontId="35" fillId="0" borderId="13" xfId="0" applyNumberFormat="1" applyFont="1" applyBorder="1" applyAlignment="1">
      <alignment horizontal="left" vertical="center" wrapText="1"/>
    </xf>
    <xf numFmtId="2" fontId="24" fillId="0" borderId="13" xfId="0" applyNumberFormat="1" applyFont="1" applyFill="1" applyBorder="1" applyAlignment="1" quotePrefix="1">
      <alignment horizontal="center" vertical="center" wrapText="1"/>
    </xf>
    <xf numFmtId="192" fontId="24" fillId="0" borderId="13" xfId="95" applyNumberFormat="1" applyFont="1" applyBorder="1" applyAlignment="1">
      <alignment horizontal="left" vertical="center" wrapText="1"/>
      <protection/>
    </xf>
    <xf numFmtId="2" fontId="30" fillId="0" borderId="13" xfId="95" applyNumberFormat="1" applyFont="1" applyBorder="1" applyAlignment="1">
      <alignment horizontal="left" vertical="center" wrapText="1"/>
      <protection/>
    </xf>
    <xf numFmtId="2" fontId="24" fillId="0" borderId="13" xfId="0" applyNumberFormat="1" applyFont="1" applyBorder="1" applyAlignment="1" quotePrefix="1">
      <alignment horizontal="left" vertical="center" wrapText="1"/>
    </xf>
    <xf numFmtId="4" fontId="24" fillId="8" borderId="13" xfId="95" applyNumberFormat="1" applyFont="1" applyFill="1" applyBorder="1" applyAlignment="1">
      <alignment vertical="center"/>
      <protection/>
    </xf>
    <xf numFmtId="0" fontId="49" fillId="0" borderId="13" xfId="0" applyFont="1" applyBorder="1" applyAlignment="1" quotePrefix="1">
      <alignment horizontal="center" vertical="center" wrapText="1"/>
    </xf>
    <xf numFmtId="2" fontId="49" fillId="0" borderId="13" xfId="0" applyNumberFormat="1" applyFont="1" applyBorder="1" applyAlignment="1" quotePrefix="1">
      <alignment vertical="center" wrapText="1"/>
    </xf>
    <xf numFmtId="2" fontId="49" fillId="0" borderId="13" xfId="0" applyNumberFormat="1" applyFont="1" applyBorder="1" applyAlignment="1" quotePrefix="1">
      <alignment horizontal="center" vertical="center" wrapText="1"/>
    </xf>
    <xf numFmtId="192" fontId="35" fillId="8" borderId="13" xfId="95" applyNumberFormat="1" applyFont="1" applyFill="1" applyBorder="1" applyAlignment="1">
      <alignment vertical="center" wrapText="1"/>
      <protection/>
    </xf>
    <xf numFmtId="192" fontId="35" fillId="8" borderId="13" xfId="95" applyNumberFormat="1" applyFont="1" applyFill="1" applyBorder="1" applyAlignment="1">
      <alignment vertical="center"/>
      <protection/>
    </xf>
    <xf numFmtId="194" fontId="24" fillId="4" borderId="0" xfId="0" applyNumberFormat="1" applyFont="1" applyFill="1" applyAlignment="1">
      <alignment vertical="center"/>
    </xf>
    <xf numFmtId="194" fontId="24" fillId="8" borderId="0" xfId="0" applyNumberFormat="1" applyFont="1" applyFill="1" applyAlignment="1">
      <alignment vertical="center"/>
    </xf>
    <xf numFmtId="2" fontId="49" fillId="8" borderId="13" xfId="0" applyNumberFormat="1" applyFont="1" applyFill="1" applyBorder="1" applyAlignment="1">
      <alignment vertical="center" wrapText="1"/>
    </xf>
    <xf numFmtId="49" fontId="24" fillId="8" borderId="13" xfId="0" applyNumberFormat="1" applyFont="1" applyFill="1" applyBorder="1" applyAlignment="1">
      <alignment horizontal="center" vertical="center" wrapText="1"/>
    </xf>
    <xf numFmtId="0" fontId="24" fillId="4" borderId="13" xfId="0" applyFont="1" applyFill="1" applyBorder="1" applyAlignment="1">
      <alignment vertical="center" wrapText="1"/>
    </xf>
    <xf numFmtId="192" fontId="30" fillId="4" borderId="13" xfId="95" applyNumberFormat="1" applyFont="1" applyFill="1" applyBorder="1" applyAlignment="1">
      <alignment vertical="center"/>
      <protection/>
    </xf>
    <xf numFmtId="0" fontId="24" fillId="8" borderId="13" xfId="0" applyFont="1" applyFill="1" applyBorder="1" applyAlignment="1">
      <alignment vertical="center" wrapText="1"/>
    </xf>
    <xf numFmtId="192" fontId="30" fillId="8" borderId="13" xfId="95" applyNumberFormat="1" applyFont="1" applyFill="1" applyBorder="1" applyAlignment="1">
      <alignment vertical="center"/>
      <protection/>
    </xf>
    <xf numFmtId="0" fontId="24" fillId="3" borderId="0" xfId="0" applyFont="1" applyFill="1" applyAlignment="1">
      <alignment vertical="center"/>
    </xf>
    <xf numFmtId="192" fontId="0" fillId="0" borderId="13" xfId="95" applyNumberFormat="1" applyFont="1" applyFill="1" applyBorder="1" applyAlignment="1">
      <alignment vertical="center" wrapText="1"/>
      <protection/>
    </xf>
    <xf numFmtId="192" fontId="0" fillId="0" borderId="13" xfId="95" applyNumberFormat="1" applyFont="1" applyFill="1" applyBorder="1" applyAlignment="1">
      <alignment vertical="center"/>
      <protection/>
    </xf>
    <xf numFmtId="4" fontId="0" fillId="0" borderId="13" xfId="95" applyNumberFormat="1" applyFont="1" applyFill="1" applyBorder="1" applyAlignment="1">
      <alignment vertical="center"/>
      <protection/>
    </xf>
    <xf numFmtId="0" fontId="0" fillId="3" borderId="0" xfId="0" applyFont="1" applyFill="1" applyAlignment="1">
      <alignment vertical="center"/>
    </xf>
    <xf numFmtId="194" fontId="0" fillId="0" borderId="0" xfId="0" applyNumberFormat="1" applyFont="1" applyFill="1" applyAlignment="1">
      <alignment vertical="center"/>
    </xf>
    <xf numFmtId="0" fontId="0" fillId="0" borderId="0" xfId="0" applyFont="1" applyFill="1" applyAlignment="1">
      <alignment vertical="center"/>
    </xf>
    <xf numFmtId="192" fontId="35" fillId="0" borderId="13" xfId="95" applyNumberFormat="1" applyFont="1" applyFill="1" applyBorder="1" applyAlignment="1">
      <alignment vertical="center"/>
      <protection/>
    </xf>
    <xf numFmtId="0" fontId="0" fillId="0" borderId="13" xfId="0" applyFont="1" applyBorder="1" applyAlignment="1" quotePrefix="1">
      <alignment horizontal="center" vertical="center" wrapText="1"/>
    </xf>
    <xf numFmtId="2" fontId="0" fillId="0" borderId="13" xfId="0" applyNumberFormat="1" applyFont="1" applyBorder="1" applyAlignment="1" quotePrefix="1">
      <alignment horizontal="center" vertical="center" wrapText="1"/>
    </xf>
    <xf numFmtId="2" fontId="0" fillId="0" borderId="13" xfId="0" applyNumberFormat="1" applyFont="1" applyBorder="1" applyAlignment="1" quotePrefix="1">
      <alignment vertical="center" wrapText="1"/>
    </xf>
    <xf numFmtId="192" fontId="0" fillId="0" borderId="13" xfId="95" applyNumberFormat="1" applyFont="1" applyBorder="1" applyAlignment="1">
      <alignment vertical="center" wrapText="1"/>
      <protection/>
    </xf>
    <xf numFmtId="192" fontId="43" fillId="0" borderId="13" xfId="95" applyNumberFormat="1" applyFont="1" applyFill="1" applyBorder="1" applyAlignment="1">
      <alignment vertical="center"/>
      <protection/>
    </xf>
    <xf numFmtId="192" fontId="35" fillId="0" borderId="13" xfId="95" applyNumberFormat="1" applyFont="1" applyBorder="1" applyAlignment="1">
      <alignment vertical="center"/>
      <protection/>
    </xf>
    <xf numFmtId="2" fontId="35" fillId="0" borderId="13" xfId="95" applyNumberFormat="1" applyFont="1" applyBorder="1" applyAlignment="1">
      <alignment vertical="center" wrapText="1"/>
      <protection/>
    </xf>
    <xf numFmtId="4" fontId="35" fillId="0" borderId="13" xfId="95" applyNumberFormat="1" applyFont="1" applyBorder="1" applyAlignment="1">
      <alignment vertical="center"/>
      <protection/>
    </xf>
    <xf numFmtId="0" fontId="35" fillId="0" borderId="13" xfId="0" applyFont="1" applyFill="1" applyBorder="1" applyAlignment="1" quotePrefix="1">
      <alignment horizontal="center" vertical="center" wrapText="1"/>
    </xf>
    <xf numFmtId="2" fontId="35" fillId="0" borderId="13" xfId="0" applyNumberFormat="1" applyFont="1" applyBorder="1" applyAlignment="1" quotePrefix="1">
      <alignment horizontal="left" vertical="center" wrapText="1"/>
    </xf>
    <xf numFmtId="0" fontId="35" fillId="0" borderId="13" xfId="0" applyFont="1" applyBorder="1" applyAlignment="1">
      <alignment vertical="center" wrapText="1"/>
    </xf>
    <xf numFmtId="192" fontId="35" fillId="0" borderId="13" xfId="95" applyNumberFormat="1" applyFont="1" applyBorder="1" applyAlignment="1">
      <alignment vertical="center" wrapText="1"/>
      <protection/>
    </xf>
    <xf numFmtId="2" fontId="35" fillId="0" borderId="13" xfId="0" applyNumberFormat="1" applyFont="1" applyBorder="1" applyAlignment="1">
      <alignment vertical="center" wrapText="1"/>
    </xf>
    <xf numFmtId="0" fontId="39" fillId="0" borderId="13" xfId="0" applyFont="1" applyBorder="1" applyAlignment="1" quotePrefix="1">
      <alignment horizontal="center" vertical="center" wrapText="1"/>
    </xf>
    <xf numFmtId="2" fontId="39" fillId="0" borderId="13" xfId="0" applyNumberFormat="1" applyFont="1" applyBorder="1" applyAlignment="1" quotePrefix="1">
      <alignment horizontal="center" vertical="center" wrapText="1"/>
    </xf>
    <xf numFmtId="2" fontId="39" fillId="0" borderId="13" xfId="0" applyNumberFormat="1" applyFont="1" applyBorder="1" applyAlignment="1">
      <alignment horizontal="left" vertical="center" wrapText="1"/>
    </xf>
    <xf numFmtId="192" fontId="39" fillId="0" borderId="13" xfId="95" applyNumberFormat="1" applyFont="1" applyBorder="1" applyAlignment="1">
      <alignment vertical="center"/>
      <protection/>
    </xf>
    <xf numFmtId="2" fontId="44" fillId="4" borderId="13" xfId="0" applyNumberFormat="1" applyFont="1" applyFill="1" applyBorder="1" applyAlignment="1" quotePrefix="1">
      <alignment vertical="center" wrapText="1"/>
    </xf>
    <xf numFmtId="0" fontId="50" fillId="8" borderId="13" xfId="0" applyFont="1" applyFill="1" applyBorder="1" applyAlignment="1" quotePrefix="1">
      <alignment horizontal="center" vertical="center" wrapText="1"/>
    </xf>
    <xf numFmtId="2" fontId="50" fillId="8" borderId="13" xfId="0" applyNumberFormat="1" applyFont="1" applyFill="1" applyBorder="1" applyAlignment="1" quotePrefix="1">
      <alignment horizontal="center" vertical="center" wrapText="1"/>
    </xf>
    <xf numFmtId="2" fontId="44" fillId="8" borderId="13" xfId="0" applyNumberFormat="1" applyFont="1" applyFill="1" applyBorder="1" applyAlignment="1" quotePrefix="1">
      <alignment vertical="center" wrapText="1"/>
    </xf>
    <xf numFmtId="2" fontId="30" fillId="0" borderId="13" xfId="0" applyNumberFormat="1" applyFont="1" applyBorder="1" applyAlignment="1">
      <alignment vertical="center" wrapText="1"/>
    </xf>
    <xf numFmtId="2" fontId="30" fillId="0" borderId="13" xfId="0" applyNumberFormat="1" applyFont="1" applyBorder="1" applyAlignment="1" quotePrefix="1">
      <alignment vertical="center" wrapText="1"/>
    </xf>
    <xf numFmtId="2" fontId="24" fillId="0" borderId="13" xfId="0" applyNumberFormat="1" applyFont="1" applyBorder="1" applyAlignment="1" quotePrefix="1">
      <alignment vertical="center" wrapText="1"/>
    </xf>
    <xf numFmtId="2" fontId="24" fillId="0" borderId="13" xfId="0" applyNumberFormat="1" applyFont="1" applyBorder="1" applyAlignment="1">
      <alignment horizontal="center" vertical="center" wrapText="1"/>
    </xf>
    <xf numFmtId="4" fontId="44" fillId="4" borderId="13" xfId="95" applyNumberFormat="1" applyFont="1" applyFill="1" applyBorder="1" applyAlignment="1">
      <alignment vertical="center"/>
      <protection/>
    </xf>
    <xf numFmtId="192" fontId="50" fillId="8" borderId="13" xfId="95" applyNumberFormat="1" applyFont="1" applyFill="1" applyBorder="1" applyAlignment="1">
      <alignment vertical="center" wrapText="1"/>
      <protection/>
    </xf>
    <xf numFmtId="192" fontId="50" fillId="8" borderId="13" xfId="95" applyNumberFormat="1" applyFont="1" applyFill="1" applyBorder="1" applyAlignment="1">
      <alignment vertical="center"/>
      <protection/>
    </xf>
    <xf numFmtId="4" fontId="44" fillId="8" borderId="13" xfId="95" applyNumberFormat="1" applyFont="1" applyFill="1" applyBorder="1" applyAlignment="1">
      <alignment vertical="center"/>
      <protection/>
    </xf>
    <xf numFmtId="194" fontId="44" fillId="8" borderId="0" xfId="0" applyNumberFormat="1" applyFont="1" applyFill="1" applyAlignment="1">
      <alignment vertical="center"/>
    </xf>
    <xf numFmtId="0" fontId="44" fillId="8" borderId="0" xfId="0" applyFont="1" applyFill="1" applyAlignment="1">
      <alignment vertical="center"/>
    </xf>
    <xf numFmtId="192" fontId="50" fillId="0" borderId="13" xfId="95" applyNumberFormat="1" applyFont="1" applyFill="1" applyBorder="1" applyAlignment="1">
      <alignment vertical="center"/>
      <protection/>
    </xf>
    <xf numFmtId="194" fontId="44" fillId="0" borderId="0" xfId="0" applyNumberFormat="1" applyFont="1" applyFill="1" applyAlignment="1">
      <alignment vertical="center"/>
    </xf>
    <xf numFmtId="0" fontId="44" fillId="0" borderId="0" xfId="0" applyFont="1" applyFill="1" applyAlignment="1">
      <alignment vertical="center"/>
    </xf>
    <xf numFmtId="2" fontId="44" fillId="8" borderId="13" xfId="0" applyNumberFormat="1" applyFont="1" applyFill="1" applyBorder="1" applyAlignment="1">
      <alignment vertical="center" wrapText="1"/>
    </xf>
    <xf numFmtId="194" fontId="35" fillId="8" borderId="0" xfId="0" applyNumberFormat="1" applyFont="1" applyFill="1" applyAlignment="1">
      <alignment vertical="center"/>
    </xf>
    <xf numFmtId="0" fontId="24" fillId="8" borderId="13" xfId="0" applyFont="1" applyFill="1" applyBorder="1" applyAlignment="1" quotePrefix="1">
      <alignment horizontal="center" vertical="center" wrapText="1"/>
    </xf>
    <xf numFmtId="0" fontId="24" fillId="8" borderId="13" xfId="0" applyFont="1" applyFill="1" applyBorder="1" applyAlignment="1">
      <alignment horizontal="center" vertical="center" wrapText="1"/>
    </xf>
    <xf numFmtId="2" fontId="24" fillId="8" borderId="13" xfId="0" applyNumberFormat="1" applyFont="1" applyFill="1" applyBorder="1" applyAlignment="1">
      <alignment horizontal="center" vertical="center" wrapText="1"/>
    </xf>
    <xf numFmtId="2" fontId="24" fillId="8" borderId="13" xfId="0" applyNumberFormat="1" applyFont="1" applyFill="1" applyBorder="1" applyAlignment="1">
      <alignment vertical="center" wrapText="1"/>
    </xf>
    <xf numFmtId="192" fontId="0" fillId="8" borderId="13" xfId="95" applyNumberFormat="1" applyFont="1" applyFill="1" applyBorder="1" applyAlignment="1">
      <alignment vertical="center" wrapText="1"/>
      <protection/>
    </xf>
    <xf numFmtId="0" fontId="44" fillId="0" borderId="13" xfId="0" applyFont="1" applyFill="1" applyBorder="1" applyAlignment="1" quotePrefix="1">
      <alignment horizontal="center" vertical="center" wrapText="1"/>
    </xf>
    <xf numFmtId="0" fontId="44" fillId="0" borderId="13" xfId="0" applyFont="1" applyFill="1" applyBorder="1" applyAlignment="1">
      <alignment horizontal="center" vertical="center" wrapText="1"/>
    </xf>
    <xf numFmtId="2" fontId="44" fillId="0" borderId="13" xfId="0" applyNumberFormat="1" applyFont="1" applyFill="1" applyBorder="1" applyAlignment="1">
      <alignment horizontal="center" vertical="center" wrapText="1"/>
    </xf>
    <xf numFmtId="2" fontId="44" fillId="0" borderId="13" xfId="0" applyNumberFormat="1" applyFont="1" applyFill="1" applyBorder="1" applyAlignment="1">
      <alignment vertical="center" wrapText="1"/>
    </xf>
    <xf numFmtId="0" fontId="0" fillId="0" borderId="0" xfId="0" applyAlignment="1">
      <alignment vertical="center"/>
    </xf>
    <xf numFmtId="49" fontId="0" fillId="0" borderId="13" xfId="0" applyNumberFormat="1" applyFont="1" applyBorder="1" applyAlignment="1">
      <alignment horizontal="center" vertical="center" wrapText="1"/>
    </xf>
    <xf numFmtId="2" fontId="0" fillId="0" borderId="13" xfId="0" applyNumberFormat="1" applyFont="1" applyBorder="1" applyAlignment="1">
      <alignment horizontal="left" vertical="center" wrapText="1"/>
    </xf>
    <xf numFmtId="192" fontId="0" fillId="0" borderId="13" xfId="95" applyNumberFormat="1" applyFont="1" applyBorder="1" applyAlignment="1">
      <alignment vertical="center"/>
      <protection/>
    </xf>
    <xf numFmtId="2" fontId="24" fillId="13" borderId="13" xfId="0" applyNumberFormat="1" applyFont="1" applyFill="1" applyBorder="1" applyAlignment="1">
      <alignment horizontal="center" vertical="center" wrapText="1"/>
    </xf>
    <xf numFmtId="2" fontId="24" fillId="13" borderId="13" xfId="0" applyNumberFormat="1" applyFont="1" applyFill="1" applyBorder="1" applyAlignment="1" quotePrefix="1">
      <alignment vertical="center" wrapText="1"/>
    </xf>
    <xf numFmtId="49" fontId="24" fillId="0" borderId="13" xfId="0" applyNumberFormat="1" applyFont="1" applyFill="1" applyBorder="1" applyAlignment="1">
      <alignment horizontal="center" vertical="center" wrapText="1"/>
    </xf>
    <xf numFmtId="0" fontId="24" fillId="4" borderId="13" xfId="0" applyFont="1" applyFill="1" applyBorder="1" applyAlignment="1" quotePrefix="1">
      <alignment horizontal="center" vertical="center" wrapText="1"/>
    </xf>
    <xf numFmtId="0" fontId="24" fillId="4" borderId="13" xfId="0" applyFont="1" applyFill="1" applyBorder="1" applyAlignment="1">
      <alignment horizontal="center" vertical="center" wrapText="1"/>
    </xf>
    <xf numFmtId="2" fontId="24" fillId="4" borderId="13" xfId="0" applyNumberFormat="1" applyFont="1" applyFill="1" applyBorder="1" applyAlignment="1">
      <alignment horizontal="center" vertical="center" wrapText="1"/>
    </xf>
    <xf numFmtId="2" fontId="24" fillId="4" borderId="13" xfId="0" applyNumberFormat="1" applyFont="1" applyFill="1" applyBorder="1" applyAlignment="1" quotePrefix="1">
      <alignment vertical="center" wrapText="1"/>
    </xf>
    <xf numFmtId="2" fontId="30" fillId="4" borderId="13" xfId="95" applyNumberFormat="1" applyFont="1" applyFill="1" applyBorder="1" applyAlignment="1">
      <alignment horizontal="left" vertical="center" wrapText="1"/>
      <protection/>
    </xf>
    <xf numFmtId="2" fontId="30" fillId="8" borderId="13" xfId="95" applyNumberFormat="1" applyFont="1" applyFill="1" applyBorder="1" applyAlignment="1">
      <alignment horizontal="left" vertical="center" wrapText="1"/>
      <protection/>
    </xf>
    <xf numFmtId="192" fontId="37" fillId="8" borderId="13" xfId="95" applyNumberFormat="1" applyFont="1" applyFill="1" applyBorder="1" applyAlignment="1">
      <alignment vertical="center"/>
      <protection/>
    </xf>
    <xf numFmtId="4" fontId="35" fillId="8" borderId="0" xfId="0" applyNumberFormat="1" applyFont="1" applyFill="1" applyAlignment="1">
      <alignment vertical="center"/>
    </xf>
    <xf numFmtId="2" fontId="50" fillId="8" borderId="13" xfId="95" applyNumberFormat="1" applyFont="1" applyFill="1" applyBorder="1" applyAlignment="1">
      <alignment vertical="center" wrapText="1"/>
      <protection/>
    </xf>
    <xf numFmtId="2" fontId="44" fillId="8" borderId="13" xfId="95" applyNumberFormat="1" applyFont="1" applyFill="1" applyBorder="1" applyAlignment="1">
      <alignment vertical="center" wrapText="1"/>
      <protection/>
    </xf>
    <xf numFmtId="2" fontId="24" fillId="0" borderId="13" xfId="0" applyNumberFormat="1" applyFont="1" applyFill="1" applyBorder="1" applyAlignment="1" quotePrefix="1">
      <alignment vertical="center" wrapText="1"/>
    </xf>
    <xf numFmtId="2" fontId="24" fillId="4" borderId="13" xfId="0" applyNumberFormat="1" applyFont="1" applyFill="1" applyBorder="1" applyAlignment="1">
      <alignment vertical="center" wrapText="1"/>
    </xf>
    <xf numFmtId="192" fontId="44" fillId="8" borderId="13" xfId="95" applyNumberFormat="1" applyFont="1" applyFill="1" applyBorder="1" applyAlignment="1">
      <alignment vertical="center"/>
      <protection/>
    </xf>
    <xf numFmtId="2" fontId="0" fillId="0" borderId="13" xfId="95" applyNumberFormat="1" applyFont="1" applyBorder="1" applyAlignment="1">
      <alignment vertical="center" wrapText="1"/>
      <protection/>
    </xf>
    <xf numFmtId="0" fontId="0" fillId="4" borderId="0" xfId="0" applyFont="1" applyFill="1" applyAlignment="1">
      <alignment vertical="center"/>
    </xf>
    <xf numFmtId="0" fontId="33" fillId="13" borderId="13" xfId="0" applyFont="1" applyFill="1" applyBorder="1" applyAlignment="1">
      <alignment horizontal="center" vertical="center" wrapText="1"/>
    </xf>
    <xf numFmtId="49" fontId="33" fillId="13" borderId="13" xfId="0" applyNumberFormat="1" applyFont="1" applyFill="1" applyBorder="1" applyAlignment="1">
      <alignment horizontal="center" vertical="center" wrapText="1"/>
    </xf>
    <xf numFmtId="0" fontId="33" fillId="13" borderId="13" xfId="0" applyFont="1" applyFill="1" applyBorder="1" applyAlignment="1">
      <alignment horizontal="left" vertical="center" wrapText="1"/>
    </xf>
    <xf numFmtId="2" fontId="33" fillId="13" borderId="13" xfId="0" applyNumberFormat="1" applyFont="1" applyFill="1" applyBorder="1" applyAlignment="1">
      <alignment vertical="center" wrapText="1"/>
    </xf>
    <xf numFmtId="192" fontId="33" fillId="13" borderId="13" xfId="0" applyNumberFormat="1" applyFont="1" applyFill="1" applyBorder="1" applyAlignment="1">
      <alignment vertical="center"/>
    </xf>
    <xf numFmtId="4" fontId="33" fillId="13" borderId="13" xfId="0" applyNumberFormat="1" applyFont="1" applyFill="1" applyBorder="1" applyAlignment="1">
      <alignment vertical="center"/>
    </xf>
    <xf numFmtId="4" fontId="24" fillId="4" borderId="0" xfId="0" applyNumberFormat="1" applyFont="1" applyFill="1" applyAlignment="1">
      <alignment vertical="center"/>
    </xf>
    <xf numFmtId="0" fontId="35" fillId="4" borderId="13" xfId="0" applyFont="1" applyFill="1" applyBorder="1" applyAlignment="1" quotePrefix="1">
      <alignment horizontal="center" vertical="center" wrapText="1"/>
    </xf>
    <xf numFmtId="2" fontId="35" fillId="4" borderId="13" xfId="0" applyNumberFormat="1" applyFont="1" applyFill="1" applyBorder="1" applyAlignment="1" quotePrefix="1">
      <alignment horizontal="center" vertical="center" wrapText="1"/>
    </xf>
    <xf numFmtId="192" fontId="35" fillId="4" borderId="13" xfId="95" applyNumberFormat="1" applyFont="1" applyFill="1" applyBorder="1" applyAlignment="1">
      <alignment vertical="center" wrapText="1"/>
      <protection/>
    </xf>
    <xf numFmtId="192" fontId="35" fillId="4" borderId="13" xfId="95" applyNumberFormat="1" applyFont="1" applyFill="1" applyBorder="1" applyAlignment="1">
      <alignment vertical="center"/>
      <protection/>
    </xf>
    <xf numFmtId="2" fontId="24" fillId="4" borderId="13" xfId="0" applyNumberFormat="1" applyFont="1" applyFill="1" applyBorder="1" applyAlignment="1" quotePrefix="1">
      <alignment horizontal="left" vertical="center" wrapText="1"/>
    </xf>
    <xf numFmtId="2" fontId="35" fillId="4" borderId="13" xfId="95" applyNumberFormat="1" applyFont="1" applyFill="1" applyBorder="1" applyAlignment="1">
      <alignment vertical="center" wrapText="1"/>
      <protection/>
    </xf>
    <xf numFmtId="2" fontId="24" fillId="4" borderId="13" xfId="95" applyNumberFormat="1" applyFont="1" applyFill="1" applyBorder="1" applyAlignment="1">
      <alignment vertical="center" wrapText="1"/>
      <protection/>
    </xf>
    <xf numFmtId="192" fontId="0" fillId="13" borderId="13" xfId="95" applyNumberFormat="1" applyFont="1" applyFill="1" applyBorder="1" applyAlignment="1">
      <alignment vertical="center" wrapText="1"/>
      <protection/>
    </xf>
    <xf numFmtId="192" fontId="43" fillId="13" borderId="13" xfId="95" applyNumberFormat="1" applyFont="1" applyFill="1" applyBorder="1" applyAlignment="1">
      <alignment vertical="center"/>
      <protection/>
    </xf>
    <xf numFmtId="2" fontId="35" fillId="0" borderId="13" xfId="95" applyNumberFormat="1" applyFont="1" applyFill="1" applyBorder="1" applyAlignment="1">
      <alignment horizontal="center" vertical="center" wrapText="1"/>
      <protection/>
    </xf>
    <xf numFmtId="2" fontId="35" fillId="13" borderId="13" xfId="0" applyNumberFormat="1" applyFont="1" applyFill="1" applyBorder="1" applyAlignment="1" quotePrefix="1">
      <alignment horizontal="center" vertical="center" wrapText="1"/>
    </xf>
    <xf numFmtId="2" fontId="0" fillId="0" borderId="13" xfId="0" applyNumberFormat="1" applyFont="1" applyBorder="1" applyAlignment="1">
      <alignment vertical="center" wrapText="1"/>
    </xf>
    <xf numFmtId="0" fontId="25" fillId="0" borderId="0" xfId="0" applyFont="1" applyAlignment="1">
      <alignment/>
    </xf>
    <xf numFmtId="0" fontId="51" fillId="0" borderId="0" xfId="0" applyFont="1" applyFill="1" applyAlignment="1">
      <alignment vertical="center"/>
    </xf>
    <xf numFmtId="0" fontId="51" fillId="0" borderId="0" xfId="0" applyFont="1" applyAlignment="1">
      <alignment vertical="center"/>
    </xf>
    <xf numFmtId="0" fontId="52" fillId="0" borderId="0" xfId="0" applyFont="1" applyFill="1" applyAlignment="1">
      <alignment vertical="center"/>
    </xf>
    <xf numFmtId="4" fontId="24" fillId="0" borderId="0" xfId="0" applyNumberFormat="1" applyFont="1" applyFill="1" applyAlignment="1">
      <alignment vertical="center"/>
    </xf>
    <xf numFmtId="4" fontId="36" fillId="0" borderId="0" xfId="0" applyNumberFormat="1" applyFont="1" applyFill="1" applyAlignment="1">
      <alignment vertical="center"/>
    </xf>
    <xf numFmtId="4" fontId="24" fillId="13" borderId="0" xfId="0" applyNumberFormat="1" applyFont="1" applyFill="1" applyAlignment="1">
      <alignment vertical="center"/>
    </xf>
    <xf numFmtId="4" fontId="24" fillId="8" borderId="0" xfId="0" applyNumberFormat="1" applyFont="1" applyFill="1" applyAlignment="1">
      <alignment vertical="center"/>
    </xf>
    <xf numFmtId="4" fontId="0" fillId="0" borderId="0" xfId="0" applyNumberFormat="1" applyFont="1" applyFill="1" applyAlignment="1">
      <alignment vertical="center"/>
    </xf>
    <xf numFmtId="0" fontId="54" fillId="0" borderId="0" xfId="0" applyNumberFormat="1" applyFont="1" applyFill="1" applyAlignment="1" applyProtection="1">
      <alignment vertical="center" wrapText="1"/>
      <protection/>
    </xf>
    <xf numFmtId="3" fontId="53" fillId="0" borderId="0" xfId="0" applyNumberFormat="1" applyFont="1" applyAlignment="1">
      <alignment vertical="center"/>
    </xf>
    <xf numFmtId="0" fontId="53" fillId="0" borderId="0" xfId="0" applyFont="1" applyFill="1" applyAlignment="1">
      <alignment vertical="center"/>
    </xf>
    <xf numFmtId="0" fontId="31" fillId="0" borderId="0" xfId="0" applyFont="1" applyAlignment="1">
      <alignment/>
    </xf>
    <xf numFmtId="4" fontId="51" fillId="4" borderId="0" xfId="0" applyNumberFormat="1" applyFont="1" applyFill="1" applyAlignment="1">
      <alignment vertical="center"/>
    </xf>
    <xf numFmtId="4" fontId="52" fillId="0" borderId="0" xfId="0" applyNumberFormat="1" applyFont="1" applyFill="1" applyAlignment="1">
      <alignment vertical="center"/>
    </xf>
    <xf numFmtId="4" fontId="51" fillId="0" borderId="0" xfId="0" applyNumberFormat="1" applyFont="1" applyFill="1" applyAlignment="1">
      <alignment vertical="center"/>
    </xf>
    <xf numFmtId="0" fontId="53" fillId="0" borderId="0" xfId="0" applyNumberFormat="1" applyFont="1" applyFill="1" applyAlignment="1" applyProtection="1">
      <alignment horizontal="left" vertical="center" wrapText="1"/>
      <protection/>
    </xf>
    <xf numFmtId="0" fontId="53" fillId="0" borderId="0" xfId="0" applyNumberFormat="1" applyFont="1" applyFill="1" applyBorder="1" applyAlignment="1" applyProtection="1">
      <alignment horizontal="center" vertical="center" wrapText="1"/>
      <protection/>
    </xf>
    <xf numFmtId="3" fontId="31" fillId="0" borderId="0" xfId="0" applyNumberFormat="1" applyFont="1" applyAlignment="1">
      <alignment horizontal="center" vertical="center"/>
    </xf>
    <xf numFmtId="0" fontId="54" fillId="0" borderId="0" xfId="0" applyNumberFormat="1" applyFont="1" applyFill="1" applyAlignment="1" applyProtection="1">
      <alignment horizontal="right" wrapText="1"/>
      <protection/>
    </xf>
    <xf numFmtId="0" fontId="54" fillId="0" borderId="0" xfId="0" applyNumberFormat="1" applyFont="1" applyFill="1" applyAlignment="1" applyProtection="1">
      <alignment horizontal="left" wrapText="1"/>
      <protection/>
    </xf>
    <xf numFmtId="0" fontId="0" fillId="0" borderId="0" xfId="0" applyAlignment="1">
      <alignment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18"/>
  <sheetViews>
    <sheetView tabSelected="1" view="pageBreakPreview" zoomScale="75" zoomScaleSheetLayoutView="75" workbookViewId="0" topLeftCell="A1">
      <selection activeCell="F1" sqref="F1:I1"/>
    </sheetView>
  </sheetViews>
  <sheetFormatPr defaultColWidth="9.16015625" defaultRowHeight="12.75"/>
  <cols>
    <col min="1" max="1" width="14.33203125" style="3" customWidth="1"/>
    <col min="2" max="2" width="8.5" style="3" customWidth="1"/>
    <col min="3" max="3" width="11.16015625" style="3" customWidth="1"/>
    <col min="4" max="4" width="45.33203125" style="73" customWidth="1"/>
    <col min="5" max="5" width="48.16015625" style="1" customWidth="1"/>
    <col min="6" max="6" width="16.16015625" style="3" customWidth="1"/>
    <col min="7" max="7" width="17.33203125" style="3" bestFit="1" customWidth="1"/>
    <col min="8" max="8" width="19.16015625" style="3" customWidth="1"/>
    <col min="9" max="9" width="28.83203125" style="3" customWidth="1"/>
    <col min="10" max="10" width="4.16015625" style="4" bestFit="1" customWidth="1"/>
    <col min="11" max="11" width="18.16015625" style="4" customWidth="1"/>
    <col min="12" max="12" width="16.33203125" style="4" bestFit="1" customWidth="1"/>
    <col min="13" max="13" width="15.33203125" style="4" customWidth="1"/>
    <col min="14" max="14" width="16" style="4" customWidth="1"/>
    <col min="15" max="15" width="14.66015625" style="4" customWidth="1"/>
    <col min="16" max="16" width="17" style="4" bestFit="1" customWidth="1"/>
    <col min="17" max="16384" width="9.16015625" style="4" customWidth="1"/>
  </cols>
  <sheetData>
    <row r="1" spans="1:9" ht="193.5" customHeight="1">
      <c r="A1" s="27"/>
      <c r="B1" s="27"/>
      <c r="C1" s="27"/>
      <c r="D1" s="66"/>
      <c r="F1" s="256" t="s">
        <v>290</v>
      </c>
      <c r="G1" s="256"/>
      <c r="H1" s="256"/>
      <c r="I1" s="256"/>
    </row>
    <row r="2" spans="1:14" s="13" customFormat="1" ht="105" customHeight="1">
      <c r="A2" s="257" t="s">
        <v>12</v>
      </c>
      <c r="B2" s="257"/>
      <c r="C2" s="257"/>
      <c r="D2" s="257"/>
      <c r="E2" s="257"/>
      <c r="F2" s="257"/>
      <c r="G2" s="257"/>
      <c r="H2" s="257"/>
      <c r="I2" s="257"/>
      <c r="N2" s="199"/>
    </row>
    <row r="3" spans="1:14" ht="20.25" customHeight="1">
      <c r="A3" s="21"/>
      <c r="B3" s="8"/>
      <c r="C3" s="8"/>
      <c r="D3" s="67"/>
      <c r="E3" s="14"/>
      <c r="F3" s="9"/>
      <c r="G3" s="22"/>
      <c r="H3" s="9"/>
      <c r="I3" s="2" t="s">
        <v>25</v>
      </c>
      <c r="N3" s="199"/>
    </row>
    <row r="4" spans="1:15" ht="119.25" customHeight="1">
      <c r="A4" s="23" t="s">
        <v>277</v>
      </c>
      <c r="B4" s="23" t="s">
        <v>278</v>
      </c>
      <c r="C4" s="23" t="s">
        <v>279</v>
      </c>
      <c r="D4" s="68" t="s">
        <v>23</v>
      </c>
      <c r="E4" s="24" t="s">
        <v>22</v>
      </c>
      <c r="F4" s="24" t="s">
        <v>17</v>
      </c>
      <c r="G4" s="24" t="s">
        <v>18</v>
      </c>
      <c r="H4" s="24" t="s">
        <v>19</v>
      </c>
      <c r="I4" s="24" t="s">
        <v>20</v>
      </c>
      <c r="L4" s="241" t="s">
        <v>281</v>
      </c>
      <c r="M4" s="241" t="s">
        <v>282</v>
      </c>
      <c r="N4" s="242" t="s">
        <v>283</v>
      </c>
      <c r="O4" s="243"/>
    </row>
    <row r="5" spans="1:9" ht="132" customHeight="1" hidden="1">
      <c r="A5" s="25" t="s">
        <v>15</v>
      </c>
      <c r="B5" s="25"/>
      <c r="C5" s="25"/>
      <c r="D5" s="69" t="s">
        <v>165</v>
      </c>
      <c r="E5" s="15"/>
      <c r="F5" s="16"/>
      <c r="G5" s="16"/>
      <c r="H5" s="16"/>
      <c r="I5" s="53">
        <f>I6</f>
        <v>0</v>
      </c>
    </row>
    <row r="6" spans="1:9" s="10" customFormat="1" ht="114.75" customHeight="1" hidden="1">
      <c r="A6" s="141" t="s">
        <v>13</v>
      </c>
      <c r="B6" s="141"/>
      <c r="C6" s="141"/>
      <c r="D6" s="140" t="s">
        <v>47</v>
      </c>
      <c r="E6" s="107"/>
      <c r="F6" s="108"/>
      <c r="G6" s="108"/>
      <c r="H6" s="108"/>
      <c r="I6" s="132">
        <f>I7+I8</f>
        <v>0</v>
      </c>
    </row>
    <row r="7" spans="1:13" ht="114" customHeight="1" hidden="1">
      <c r="A7" s="5">
        <v>110150</v>
      </c>
      <c r="B7" s="5">
        <v>150</v>
      </c>
      <c r="C7" s="6" t="s">
        <v>14</v>
      </c>
      <c r="D7" s="134" t="s">
        <v>166</v>
      </c>
      <c r="E7" s="19" t="s">
        <v>24</v>
      </c>
      <c r="F7" s="18"/>
      <c r="G7" s="18"/>
      <c r="H7" s="18"/>
      <c r="I7" s="52">
        <v>0</v>
      </c>
      <c r="J7" s="75"/>
      <c r="K7" s="75"/>
      <c r="L7" s="75"/>
      <c r="M7" s="75"/>
    </row>
    <row r="8" spans="1:13" ht="33" customHeight="1" hidden="1">
      <c r="A8" s="133" t="s">
        <v>167</v>
      </c>
      <c r="B8" s="133" t="s">
        <v>168</v>
      </c>
      <c r="C8" s="135" t="s">
        <v>26</v>
      </c>
      <c r="D8" s="134" t="s">
        <v>169</v>
      </c>
      <c r="E8" s="19" t="s">
        <v>24</v>
      </c>
      <c r="F8" s="20"/>
      <c r="G8" s="20"/>
      <c r="H8" s="20"/>
      <c r="I8" s="57">
        <v>0</v>
      </c>
      <c r="J8" s="75"/>
      <c r="K8" s="75"/>
      <c r="L8" s="75"/>
      <c r="M8" s="75"/>
    </row>
    <row r="9" spans="1:13" s="11" customFormat="1" ht="27.75" customHeight="1">
      <c r="A9" s="206" t="s">
        <v>112</v>
      </c>
      <c r="B9" s="228"/>
      <c r="C9" s="229"/>
      <c r="D9" s="209" t="s">
        <v>111</v>
      </c>
      <c r="E9" s="230"/>
      <c r="F9" s="231"/>
      <c r="G9" s="231"/>
      <c r="H9" s="231"/>
      <c r="I9" s="53">
        <f>I10</f>
        <v>27210693</v>
      </c>
      <c r="J9" s="138"/>
      <c r="K9" s="138"/>
      <c r="L9" s="138"/>
      <c r="M9" s="138"/>
    </row>
    <row r="10" spans="1:13" s="184" customFormat="1" ht="36" customHeight="1">
      <c r="A10" s="98" t="s">
        <v>113</v>
      </c>
      <c r="B10" s="172"/>
      <c r="C10" s="173"/>
      <c r="D10" s="174" t="s">
        <v>29</v>
      </c>
      <c r="E10" s="180"/>
      <c r="F10" s="181"/>
      <c r="G10" s="181"/>
      <c r="H10" s="181"/>
      <c r="I10" s="182">
        <f>I11+I12+I14+I16+I17+I18+I20+I21+I23+I31+I35</f>
        <v>27210693</v>
      </c>
      <c r="J10" s="183"/>
      <c r="K10" s="183"/>
      <c r="L10" s="183"/>
      <c r="M10" s="183"/>
    </row>
    <row r="11" spans="1:13" s="187" customFormat="1" ht="39" customHeight="1">
      <c r="A11" s="5" t="s">
        <v>170</v>
      </c>
      <c r="B11" s="5" t="s">
        <v>171</v>
      </c>
      <c r="C11" s="6" t="s">
        <v>30</v>
      </c>
      <c r="D11" s="177" t="s">
        <v>172</v>
      </c>
      <c r="E11" s="19" t="s">
        <v>24</v>
      </c>
      <c r="F11" s="185"/>
      <c r="G11" s="185"/>
      <c r="H11" s="185"/>
      <c r="I11" s="57">
        <v>2090000</v>
      </c>
      <c r="J11" s="186"/>
      <c r="K11" s="186"/>
      <c r="L11" s="186"/>
      <c r="M11" s="186"/>
    </row>
    <row r="12" spans="1:13" s="187" customFormat="1" ht="69">
      <c r="A12" s="5" t="s">
        <v>173</v>
      </c>
      <c r="B12" s="5" t="s">
        <v>62</v>
      </c>
      <c r="C12" s="6" t="s">
        <v>31</v>
      </c>
      <c r="D12" s="177" t="s">
        <v>174</v>
      </c>
      <c r="E12" s="19" t="s">
        <v>24</v>
      </c>
      <c r="F12" s="185"/>
      <c r="G12" s="185"/>
      <c r="H12" s="185"/>
      <c r="I12" s="57">
        <v>2250000</v>
      </c>
      <c r="J12" s="186"/>
      <c r="K12" s="186"/>
      <c r="L12" s="186"/>
      <c r="M12" s="186"/>
    </row>
    <row r="13" spans="1:13" s="187" customFormat="1" ht="59.25" customHeight="1" hidden="1">
      <c r="A13" s="115"/>
      <c r="B13" s="115"/>
      <c r="C13" s="116"/>
      <c r="D13" s="175"/>
      <c r="E13" s="175" t="s">
        <v>175</v>
      </c>
      <c r="F13" s="185"/>
      <c r="G13" s="185"/>
      <c r="H13" s="185"/>
      <c r="I13" s="63">
        <v>0</v>
      </c>
      <c r="J13" s="186"/>
      <c r="K13" s="186"/>
      <c r="L13" s="186"/>
      <c r="M13" s="186"/>
    </row>
    <row r="14" spans="1:13" s="187" customFormat="1" ht="57" customHeight="1">
      <c r="A14" s="5" t="s">
        <v>176</v>
      </c>
      <c r="B14" s="5" t="s">
        <v>69</v>
      </c>
      <c r="C14" s="6" t="s">
        <v>70</v>
      </c>
      <c r="D14" s="177" t="s">
        <v>71</v>
      </c>
      <c r="E14" s="19" t="s">
        <v>24</v>
      </c>
      <c r="F14" s="185"/>
      <c r="G14" s="185"/>
      <c r="H14" s="185"/>
      <c r="I14" s="57">
        <v>160000</v>
      </c>
      <c r="J14" s="186"/>
      <c r="K14" s="186"/>
      <c r="L14" s="186"/>
      <c r="M14" s="186"/>
    </row>
    <row r="15" spans="1:13" ht="50.25" customHeight="1" hidden="1">
      <c r="A15" s="5"/>
      <c r="B15" s="5"/>
      <c r="C15" s="6"/>
      <c r="E15" s="176" t="s">
        <v>175</v>
      </c>
      <c r="F15" s="153"/>
      <c r="G15" s="153"/>
      <c r="H15" s="153"/>
      <c r="I15" s="63">
        <v>0</v>
      </c>
      <c r="J15" s="75"/>
      <c r="K15" s="75"/>
      <c r="L15" s="75"/>
      <c r="M15" s="75"/>
    </row>
    <row r="16" spans="1:13" ht="41.25">
      <c r="A16" s="5" t="s">
        <v>177</v>
      </c>
      <c r="B16" s="5" t="s">
        <v>35</v>
      </c>
      <c r="C16" s="6" t="s">
        <v>32</v>
      </c>
      <c r="D16" s="177" t="s">
        <v>67</v>
      </c>
      <c r="E16" s="19" t="s">
        <v>24</v>
      </c>
      <c r="F16" s="153"/>
      <c r="G16" s="153"/>
      <c r="H16" s="153"/>
      <c r="I16" s="57">
        <v>100000</v>
      </c>
      <c r="J16" s="75"/>
      <c r="K16" s="75"/>
      <c r="L16" s="75"/>
      <c r="M16" s="75"/>
    </row>
    <row r="17" spans="1:13" ht="54.75">
      <c r="A17" s="5" t="s">
        <v>178</v>
      </c>
      <c r="B17" s="5" t="s">
        <v>179</v>
      </c>
      <c r="C17" s="6" t="s">
        <v>32</v>
      </c>
      <c r="D17" s="177" t="s">
        <v>180</v>
      </c>
      <c r="E17" s="19" t="s">
        <v>24</v>
      </c>
      <c r="F17" s="153"/>
      <c r="G17" s="153"/>
      <c r="H17" s="153"/>
      <c r="I17" s="57">
        <v>650000</v>
      </c>
      <c r="J17" s="75"/>
      <c r="K17" s="75"/>
      <c r="L17" s="75"/>
      <c r="M17" s="75"/>
    </row>
    <row r="18" spans="1:13" ht="33" customHeight="1">
      <c r="A18" s="5" t="s">
        <v>182</v>
      </c>
      <c r="B18" s="5" t="s">
        <v>183</v>
      </c>
      <c r="C18" s="6"/>
      <c r="D18" s="177" t="s">
        <v>184</v>
      </c>
      <c r="E18" s="4"/>
      <c r="F18" s="20"/>
      <c r="G18" s="20"/>
      <c r="H18" s="20"/>
      <c r="I18" s="57">
        <f>I19</f>
        <v>2000000</v>
      </c>
      <c r="J18" s="75"/>
      <c r="K18" s="75"/>
      <c r="L18" s="75"/>
      <c r="M18" s="75"/>
    </row>
    <row r="19" spans="1:13" s="80" customFormat="1" ht="33" customHeight="1">
      <c r="A19" s="200" t="s">
        <v>275</v>
      </c>
      <c r="B19" s="154">
        <v>1161</v>
      </c>
      <c r="C19" s="200" t="s">
        <v>181</v>
      </c>
      <c r="D19" s="239" t="s">
        <v>276</v>
      </c>
      <c r="E19" s="157" t="s">
        <v>24</v>
      </c>
      <c r="F19" s="148"/>
      <c r="G19" s="148"/>
      <c r="H19" s="148"/>
      <c r="I19" s="63">
        <v>2000000</v>
      </c>
      <c r="J19" s="79"/>
      <c r="K19" s="79"/>
      <c r="L19" s="79"/>
      <c r="M19" s="79"/>
    </row>
    <row r="20" spans="1:13" ht="30" customHeight="1">
      <c r="A20" s="5" t="s">
        <v>185</v>
      </c>
      <c r="B20" s="5" t="s">
        <v>186</v>
      </c>
      <c r="C20" s="6" t="s">
        <v>76</v>
      </c>
      <c r="D20" s="177" t="s">
        <v>187</v>
      </c>
      <c r="E20" s="19" t="s">
        <v>24</v>
      </c>
      <c r="F20" s="153"/>
      <c r="G20" s="153"/>
      <c r="H20" s="153"/>
      <c r="I20" s="57">
        <v>650000</v>
      </c>
      <c r="J20" s="75"/>
      <c r="K20" s="75"/>
      <c r="L20" s="75"/>
      <c r="M20" s="75"/>
    </row>
    <row r="21" spans="1:13" ht="13.5">
      <c r="A21" s="5" t="s">
        <v>188</v>
      </c>
      <c r="B21" s="5" t="s">
        <v>189</v>
      </c>
      <c r="C21" s="178"/>
      <c r="D21" s="177" t="s">
        <v>81</v>
      </c>
      <c r="E21" s="87"/>
      <c r="F21" s="85"/>
      <c r="G21" s="85"/>
      <c r="H21" s="85"/>
      <c r="I21" s="57">
        <f>I22</f>
        <v>1430000</v>
      </c>
      <c r="J21" s="75"/>
      <c r="K21" s="75"/>
      <c r="L21" s="75"/>
      <c r="M21" s="75"/>
    </row>
    <row r="22" spans="1:13" s="152" customFormat="1" ht="41.25" customHeight="1">
      <c r="A22" s="154" t="s">
        <v>190</v>
      </c>
      <c r="B22" s="154" t="s">
        <v>82</v>
      </c>
      <c r="C22" s="155" t="s">
        <v>83</v>
      </c>
      <c r="D22" s="156" t="s">
        <v>84</v>
      </c>
      <c r="E22" s="157" t="s">
        <v>24</v>
      </c>
      <c r="F22" s="158"/>
      <c r="G22" s="158"/>
      <c r="H22" s="158"/>
      <c r="I22" s="63">
        <v>1430000</v>
      </c>
      <c r="J22" s="151"/>
      <c r="K22" s="151"/>
      <c r="L22" s="151"/>
      <c r="M22" s="151"/>
    </row>
    <row r="23" spans="1:13" s="152" customFormat="1" ht="41.25" customHeight="1">
      <c r="A23" s="59" t="s">
        <v>268</v>
      </c>
      <c r="B23" s="26" t="s">
        <v>269</v>
      </c>
      <c r="C23" s="56"/>
      <c r="D23" s="204" t="s">
        <v>270</v>
      </c>
      <c r="E23" s="235"/>
      <c r="F23" s="236"/>
      <c r="G23" s="236"/>
      <c r="H23" s="236"/>
      <c r="I23" s="61">
        <f>I24+I28</f>
        <v>1400000</v>
      </c>
      <c r="J23" s="151"/>
      <c r="K23" s="151"/>
      <c r="L23" s="151"/>
      <c r="M23" s="151"/>
    </row>
    <row r="24" spans="1:14" s="12" customFormat="1" ht="36" customHeight="1">
      <c r="A24" s="205" t="s">
        <v>153</v>
      </c>
      <c r="B24" s="104">
        <v>7321</v>
      </c>
      <c r="C24" s="128" t="s">
        <v>43</v>
      </c>
      <c r="D24" s="124" t="s">
        <v>154</v>
      </c>
      <c r="E24" s="105"/>
      <c r="F24" s="20"/>
      <c r="G24" s="20"/>
      <c r="H24" s="20"/>
      <c r="I24" s="57">
        <f>I26+I27</f>
        <v>400000</v>
      </c>
      <c r="J24" s="75"/>
      <c r="K24" s="75"/>
      <c r="L24" s="75"/>
      <c r="M24" s="75"/>
      <c r="N24" s="4"/>
    </row>
    <row r="25" spans="1:13" ht="12" customHeight="1">
      <c r="A25" s="5"/>
      <c r="B25" s="5"/>
      <c r="C25" s="6"/>
      <c r="D25" s="125" t="s">
        <v>54</v>
      </c>
      <c r="E25" s="19"/>
      <c r="F25" s="18"/>
      <c r="G25" s="18"/>
      <c r="H25" s="18"/>
      <c r="I25" s="52"/>
      <c r="J25" s="75"/>
      <c r="K25" s="75"/>
      <c r="L25" s="75"/>
      <c r="M25" s="75"/>
    </row>
    <row r="26" spans="1:14" s="37" customFormat="1" ht="41.25">
      <c r="A26" s="115"/>
      <c r="B26" s="115"/>
      <c r="C26" s="116"/>
      <c r="D26" s="127"/>
      <c r="E26" s="19" t="s">
        <v>3</v>
      </c>
      <c r="F26" s="159"/>
      <c r="G26" s="159"/>
      <c r="H26" s="159"/>
      <c r="I26" s="58">
        <v>200000</v>
      </c>
      <c r="J26" s="75"/>
      <c r="K26" s="75"/>
      <c r="L26" s="75"/>
      <c r="M26" s="75"/>
      <c r="N26" s="4"/>
    </row>
    <row r="27" spans="1:14" s="37" customFormat="1" ht="54.75">
      <c r="A27" s="115"/>
      <c r="B27" s="115"/>
      <c r="C27" s="116"/>
      <c r="D27" s="127"/>
      <c r="E27" s="19" t="s">
        <v>4</v>
      </c>
      <c r="F27" s="159"/>
      <c r="G27" s="159"/>
      <c r="H27" s="159"/>
      <c r="I27" s="58">
        <v>200000</v>
      </c>
      <c r="J27" s="75"/>
      <c r="K27" s="75"/>
      <c r="L27" s="75"/>
      <c r="M27" s="75"/>
      <c r="N27" s="4"/>
    </row>
    <row r="28" spans="1:14" s="37" customFormat="1" ht="27">
      <c r="A28" s="205" t="s">
        <v>288</v>
      </c>
      <c r="B28" s="104">
        <v>7325</v>
      </c>
      <c r="C28" s="128" t="s">
        <v>43</v>
      </c>
      <c r="D28" s="124" t="s">
        <v>289</v>
      </c>
      <c r="E28" s="19"/>
      <c r="F28" s="159"/>
      <c r="G28" s="159"/>
      <c r="H28" s="159"/>
      <c r="I28" s="52">
        <f>I30</f>
        <v>1000000</v>
      </c>
      <c r="J28" s="75"/>
      <c r="K28" s="75"/>
      <c r="L28" s="75"/>
      <c r="M28" s="75"/>
      <c r="N28" s="4"/>
    </row>
    <row r="29" spans="1:14" s="37" customFormat="1" ht="13.5">
      <c r="A29" s="205"/>
      <c r="B29" s="104"/>
      <c r="C29" s="128"/>
      <c r="D29" s="125" t="s">
        <v>54</v>
      </c>
      <c r="E29" s="19"/>
      <c r="F29" s="159"/>
      <c r="G29" s="159"/>
      <c r="H29" s="159"/>
      <c r="I29" s="58"/>
      <c r="J29" s="75"/>
      <c r="K29" s="75"/>
      <c r="L29" s="75"/>
      <c r="M29" s="75"/>
      <c r="N29" s="4"/>
    </row>
    <row r="30" spans="1:13" ht="54.75">
      <c r="A30" s="115"/>
      <c r="B30" s="115"/>
      <c r="C30" s="116"/>
      <c r="D30" s="127"/>
      <c r="E30" s="19" t="s">
        <v>2</v>
      </c>
      <c r="F30" s="159"/>
      <c r="G30" s="159"/>
      <c r="H30" s="159"/>
      <c r="I30" s="58">
        <v>1000000</v>
      </c>
      <c r="J30" s="75"/>
      <c r="K30" s="75"/>
      <c r="L30" s="75"/>
      <c r="M30" s="75"/>
    </row>
    <row r="31" spans="1:14" s="12" customFormat="1" ht="23.25" customHeight="1">
      <c r="A31" s="59" t="s">
        <v>138</v>
      </c>
      <c r="B31" s="26">
        <v>7640</v>
      </c>
      <c r="C31" s="56" t="s">
        <v>139</v>
      </c>
      <c r="D31" s="114" t="s">
        <v>140</v>
      </c>
      <c r="E31" s="17"/>
      <c r="F31" s="60"/>
      <c r="G31" s="60"/>
      <c r="H31" s="60"/>
      <c r="I31" s="61">
        <f>I33</f>
        <v>13480693</v>
      </c>
      <c r="J31" s="75"/>
      <c r="K31" s="75"/>
      <c r="L31" s="75"/>
      <c r="M31" s="75"/>
      <c r="N31" s="4"/>
    </row>
    <row r="32" spans="1:13" ht="13.5">
      <c r="A32" s="115"/>
      <c r="B32" s="115"/>
      <c r="C32" s="116"/>
      <c r="D32" s="72" t="s">
        <v>54</v>
      </c>
      <c r="E32" s="160"/>
      <c r="F32" s="159"/>
      <c r="G32" s="159"/>
      <c r="H32" s="159"/>
      <c r="I32" s="161"/>
      <c r="J32" s="75"/>
      <c r="K32" s="75"/>
      <c r="L32" s="75"/>
      <c r="M32" s="75"/>
    </row>
    <row r="33" spans="1:13" ht="264.75" customHeight="1">
      <c r="A33" s="162"/>
      <c r="B33" s="115"/>
      <c r="C33" s="116"/>
      <c r="D33" s="163"/>
      <c r="E33" s="32" t="s">
        <v>147</v>
      </c>
      <c r="F33" s="18"/>
      <c r="G33" s="18"/>
      <c r="H33" s="18"/>
      <c r="I33" s="52">
        <v>13480693</v>
      </c>
      <c r="J33" s="75"/>
      <c r="K33" s="75"/>
      <c r="L33" s="75"/>
      <c r="M33" s="75"/>
    </row>
    <row r="34" spans="1:13" s="78" customFormat="1" ht="52.5" customHeight="1">
      <c r="A34" s="117"/>
      <c r="B34" s="117"/>
      <c r="C34" s="118"/>
      <c r="D34" s="119"/>
      <c r="E34" s="120" t="s">
        <v>141</v>
      </c>
      <c r="F34" s="109"/>
      <c r="G34" s="109"/>
      <c r="H34" s="109"/>
      <c r="I34" s="58">
        <v>11800000</v>
      </c>
      <c r="J34" s="77"/>
      <c r="K34" s="77"/>
      <c r="L34" s="77"/>
      <c r="M34" s="77"/>
    </row>
    <row r="35" spans="1:14" s="12" customFormat="1" ht="42.75" customHeight="1">
      <c r="A35" s="59" t="s">
        <v>107</v>
      </c>
      <c r="B35" s="26">
        <v>7670</v>
      </c>
      <c r="C35" s="56" t="s">
        <v>21</v>
      </c>
      <c r="D35" s="70" t="s">
        <v>48</v>
      </c>
      <c r="E35" s="17" t="s">
        <v>89</v>
      </c>
      <c r="F35" s="60"/>
      <c r="G35" s="60"/>
      <c r="H35" s="60"/>
      <c r="I35" s="61">
        <f>I37+I41</f>
        <v>3000000</v>
      </c>
      <c r="J35" s="75"/>
      <c r="K35" s="75"/>
      <c r="L35" s="75"/>
      <c r="M35" s="75"/>
      <c r="N35" s="4"/>
    </row>
    <row r="36" spans="1:13" ht="13.5">
      <c r="A36" s="115"/>
      <c r="B36" s="115"/>
      <c r="C36" s="116"/>
      <c r="D36" s="72" t="s">
        <v>54</v>
      </c>
      <c r="E36" s="160"/>
      <c r="F36" s="159"/>
      <c r="G36" s="159"/>
      <c r="H36" s="159"/>
      <c r="I36" s="161"/>
      <c r="J36" s="75"/>
      <c r="K36" s="75"/>
      <c r="L36" s="75"/>
      <c r="M36" s="75"/>
    </row>
    <row r="37" spans="1:13" ht="36" customHeight="1">
      <c r="A37" s="115"/>
      <c r="B37" s="115"/>
      <c r="C37" s="116"/>
      <c r="D37" s="163"/>
      <c r="E37" s="40" t="s">
        <v>108</v>
      </c>
      <c r="F37" s="39"/>
      <c r="G37" s="39"/>
      <c r="H37" s="39"/>
      <c r="I37" s="62">
        <f>I38+I39+I40</f>
        <v>1000000</v>
      </c>
      <c r="J37" s="75"/>
      <c r="K37" s="75"/>
      <c r="L37" s="75"/>
      <c r="M37" s="75"/>
    </row>
    <row r="38" spans="1:13" ht="69">
      <c r="A38" s="81"/>
      <c r="B38" s="81"/>
      <c r="C38" s="82"/>
      <c r="D38" s="83"/>
      <c r="E38" s="32" t="s">
        <v>109</v>
      </c>
      <c r="F38" s="18"/>
      <c r="G38" s="18"/>
      <c r="H38" s="18"/>
      <c r="I38" s="58">
        <v>1000000</v>
      </c>
      <c r="J38" s="75"/>
      <c r="K38" s="75"/>
      <c r="L38" s="75"/>
      <c r="M38" s="75"/>
    </row>
    <row r="39" spans="1:13" ht="34.5" customHeight="1" hidden="1">
      <c r="A39" s="115"/>
      <c r="B39" s="115"/>
      <c r="C39" s="116"/>
      <c r="D39" s="163"/>
      <c r="E39" s="164" t="s">
        <v>74</v>
      </c>
      <c r="F39" s="159"/>
      <c r="G39" s="159"/>
      <c r="H39" s="159"/>
      <c r="I39" s="86">
        <v>0</v>
      </c>
      <c r="J39" s="75"/>
      <c r="K39" s="75"/>
      <c r="L39" s="75"/>
      <c r="M39" s="75"/>
    </row>
    <row r="40" spans="1:13" ht="42" customHeight="1" hidden="1">
      <c r="A40" s="115"/>
      <c r="B40" s="115"/>
      <c r="C40" s="116"/>
      <c r="D40" s="163"/>
      <c r="E40" s="164" t="s">
        <v>75</v>
      </c>
      <c r="F40" s="159"/>
      <c r="G40" s="159"/>
      <c r="H40" s="159"/>
      <c r="I40" s="86">
        <v>0</v>
      </c>
      <c r="J40" s="75"/>
      <c r="K40" s="75"/>
      <c r="L40" s="75"/>
      <c r="M40" s="75"/>
    </row>
    <row r="41" spans="1:13" ht="51.75" customHeight="1">
      <c r="A41" s="115"/>
      <c r="B41" s="115"/>
      <c r="C41" s="116"/>
      <c r="D41" s="163"/>
      <c r="E41" s="40" t="s">
        <v>96</v>
      </c>
      <c r="F41" s="39"/>
      <c r="G41" s="39"/>
      <c r="H41" s="39"/>
      <c r="I41" s="62">
        <f>I43</f>
        <v>2000000</v>
      </c>
      <c r="J41" s="75"/>
      <c r="K41" s="75"/>
      <c r="L41" s="75"/>
      <c r="M41" s="75"/>
    </row>
    <row r="42" spans="1:13" ht="37.5" customHeight="1" hidden="1">
      <c r="A42" s="81"/>
      <c r="B42" s="81"/>
      <c r="C42" s="82"/>
      <c r="D42" s="83"/>
      <c r="E42" s="32" t="s">
        <v>73</v>
      </c>
      <c r="F42" s="39"/>
      <c r="G42" s="39"/>
      <c r="H42" s="39"/>
      <c r="I42" s="58">
        <f>500000-500000</f>
        <v>0</v>
      </c>
      <c r="J42" s="75"/>
      <c r="K42" s="75"/>
      <c r="L42" s="75"/>
      <c r="M42" s="75"/>
    </row>
    <row r="43" spans="1:13" ht="69">
      <c r="A43" s="115"/>
      <c r="B43" s="115"/>
      <c r="C43" s="116"/>
      <c r="D43" s="163"/>
      <c r="E43" s="32" t="s">
        <v>110</v>
      </c>
      <c r="F43" s="39"/>
      <c r="G43" s="39"/>
      <c r="H43" s="39"/>
      <c r="I43" s="58">
        <v>2000000</v>
      </c>
      <c r="J43" s="75"/>
      <c r="K43" s="75"/>
      <c r="L43" s="75"/>
      <c r="M43" s="75"/>
    </row>
    <row r="44" spans="1:13" s="11" customFormat="1" ht="34.5" customHeight="1">
      <c r="A44" s="206" t="s">
        <v>191</v>
      </c>
      <c r="B44" s="207"/>
      <c r="C44" s="208"/>
      <c r="D44" s="209" t="s">
        <v>192</v>
      </c>
      <c r="E44" s="142"/>
      <c r="F44" s="143"/>
      <c r="G44" s="143"/>
      <c r="H44" s="143"/>
      <c r="I44" s="53">
        <f>I45</f>
        <v>9999977</v>
      </c>
      <c r="J44" s="138"/>
      <c r="K44" s="138"/>
      <c r="L44" s="138"/>
      <c r="M44" s="138"/>
    </row>
    <row r="45" spans="1:13" s="10" customFormat="1" ht="42.75" customHeight="1">
      <c r="A45" s="98" t="s">
        <v>193</v>
      </c>
      <c r="B45" s="99"/>
      <c r="C45" s="100"/>
      <c r="D45" s="174" t="s">
        <v>194</v>
      </c>
      <c r="E45" s="144"/>
      <c r="F45" s="145"/>
      <c r="G45" s="145"/>
      <c r="H45" s="145"/>
      <c r="I45" s="182">
        <f>I46+I48+I49+I50+I52+I59+I54</f>
        <v>9999977</v>
      </c>
      <c r="J45" s="139"/>
      <c r="K45" s="139"/>
      <c r="L45" s="139"/>
      <c r="M45" s="139"/>
    </row>
    <row r="46" spans="1:13" ht="27" hidden="1">
      <c r="A46" s="5" t="s">
        <v>195</v>
      </c>
      <c r="B46" s="5" t="s">
        <v>196</v>
      </c>
      <c r="C46" s="6" t="s">
        <v>33</v>
      </c>
      <c r="D46" s="177" t="s">
        <v>49</v>
      </c>
      <c r="E46" s="19" t="s">
        <v>24</v>
      </c>
      <c r="F46" s="39"/>
      <c r="G46" s="39"/>
      <c r="H46" s="39"/>
      <c r="I46" s="52">
        <v>0</v>
      </c>
      <c r="J46" s="75"/>
      <c r="K46" s="75"/>
      <c r="L46" s="75"/>
      <c r="M46" s="75"/>
    </row>
    <row r="47" spans="1:13" ht="27" hidden="1">
      <c r="A47" s="5" t="s">
        <v>197</v>
      </c>
      <c r="B47" s="5" t="s">
        <v>198</v>
      </c>
      <c r="C47" s="6" t="s">
        <v>199</v>
      </c>
      <c r="D47" s="177" t="s">
        <v>200</v>
      </c>
      <c r="E47" s="19" t="s">
        <v>24</v>
      </c>
      <c r="F47" s="39"/>
      <c r="G47" s="39"/>
      <c r="H47" s="39"/>
      <c r="I47" s="52">
        <v>0</v>
      </c>
      <c r="J47" s="75"/>
      <c r="K47" s="75"/>
      <c r="L47" s="75"/>
      <c r="M47" s="75"/>
    </row>
    <row r="48" spans="1:13" ht="13.5" hidden="1">
      <c r="A48" s="5" t="s">
        <v>201</v>
      </c>
      <c r="B48" s="5" t="s">
        <v>202</v>
      </c>
      <c r="C48" s="6" t="s">
        <v>203</v>
      </c>
      <c r="D48" s="177" t="s">
        <v>204</v>
      </c>
      <c r="E48" s="19" t="s">
        <v>24</v>
      </c>
      <c r="F48" s="39"/>
      <c r="G48" s="39"/>
      <c r="H48" s="39"/>
      <c r="I48" s="52">
        <v>0</v>
      </c>
      <c r="J48" s="75"/>
      <c r="K48" s="75"/>
      <c r="L48" s="75"/>
      <c r="M48" s="75"/>
    </row>
    <row r="49" spans="1:13" ht="13.5" hidden="1">
      <c r="A49" s="5" t="s">
        <v>205</v>
      </c>
      <c r="B49" s="5" t="s">
        <v>206</v>
      </c>
      <c r="C49" s="6" t="s">
        <v>207</v>
      </c>
      <c r="D49" s="177" t="s">
        <v>208</v>
      </c>
      <c r="E49" s="105"/>
      <c r="F49" s="20"/>
      <c r="G49" s="20"/>
      <c r="H49" s="20"/>
      <c r="I49" s="57">
        <v>0</v>
      </c>
      <c r="J49" s="75"/>
      <c r="K49" s="75"/>
      <c r="L49" s="75"/>
      <c r="M49" s="75"/>
    </row>
    <row r="50" spans="1:14" s="10" customFormat="1" ht="33" customHeight="1" hidden="1">
      <c r="A50" s="5" t="s">
        <v>209</v>
      </c>
      <c r="B50" s="5" t="s">
        <v>210</v>
      </c>
      <c r="C50" s="178"/>
      <c r="D50" s="177" t="s">
        <v>211</v>
      </c>
      <c r="E50" s="105"/>
      <c r="F50" s="20"/>
      <c r="G50" s="20"/>
      <c r="H50" s="20"/>
      <c r="I50" s="57">
        <f>I51</f>
        <v>0</v>
      </c>
      <c r="J50" s="75"/>
      <c r="K50" s="75"/>
      <c r="L50" s="75"/>
      <c r="M50" s="75"/>
      <c r="N50" s="4"/>
    </row>
    <row r="51" spans="1:14" s="150" customFormat="1" ht="39" customHeight="1" hidden="1">
      <c r="A51" s="154" t="s">
        <v>212</v>
      </c>
      <c r="B51" s="154" t="s">
        <v>213</v>
      </c>
      <c r="C51" s="155" t="s">
        <v>214</v>
      </c>
      <c r="D51" s="156" t="s">
        <v>215</v>
      </c>
      <c r="E51" s="147" t="s">
        <v>24</v>
      </c>
      <c r="F51" s="148"/>
      <c r="G51" s="148"/>
      <c r="H51" s="148"/>
      <c r="I51" s="149">
        <v>0</v>
      </c>
      <c r="J51" s="79"/>
      <c r="K51" s="79"/>
      <c r="L51" s="79"/>
      <c r="M51" s="79"/>
      <c r="N51" s="80"/>
    </row>
    <row r="52" spans="1:14" s="146" customFormat="1" ht="36" customHeight="1">
      <c r="A52" s="26" t="s">
        <v>216</v>
      </c>
      <c r="B52" s="26" t="s">
        <v>217</v>
      </c>
      <c r="C52" s="238"/>
      <c r="D52" s="204" t="s">
        <v>218</v>
      </c>
      <c r="E52" s="17"/>
      <c r="F52" s="122"/>
      <c r="G52" s="122"/>
      <c r="H52" s="122"/>
      <c r="I52" s="61">
        <f>I53</f>
        <v>4781000</v>
      </c>
      <c r="J52" s="75"/>
      <c r="K52" s="75"/>
      <c r="L52" s="75"/>
      <c r="M52" s="75"/>
      <c r="N52" s="4"/>
    </row>
    <row r="53" spans="1:14" s="146" customFormat="1" ht="36" customHeight="1">
      <c r="A53" s="104" t="s">
        <v>273</v>
      </c>
      <c r="B53" s="5">
        <v>2152</v>
      </c>
      <c r="C53" s="6" t="s">
        <v>68</v>
      </c>
      <c r="D53" s="7" t="s">
        <v>274</v>
      </c>
      <c r="E53" s="105" t="s">
        <v>24</v>
      </c>
      <c r="F53" s="20"/>
      <c r="G53" s="20"/>
      <c r="H53" s="20"/>
      <c r="I53" s="63">
        <v>4781000</v>
      </c>
      <c r="J53" s="75"/>
      <c r="K53" s="75"/>
      <c r="L53" s="75"/>
      <c r="M53" s="75"/>
      <c r="N53" s="4"/>
    </row>
    <row r="54" spans="1:13" s="12" customFormat="1" ht="34.5" customHeight="1">
      <c r="A54" s="59" t="s">
        <v>239</v>
      </c>
      <c r="B54" s="26">
        <v>7320</v>
      </c>
      <c r="C54" s="121"/>
      <c r="D54" s="114" t="s">
        <v>144</v>
      </c>
      <c r="E54" s="17"/>
      <c r="F54" s="122"/>
      <c r="G54" s="122"/>
      <c r="H54" s="122"/>
      <c r="I54" s="61">
        <f>I55</f>
        <v>4044105</v>
      </c>
      <c r="J54" s="112"/>
      <c r="K54" s="112"/>
      <c r="L54" s="112"/>
      <c r="M54" s="112"/>
    </row>
    <row r="55" spans="1:13" ht="35.25" customHeight="1">
      <c r="A55" s="205" t="s">
        <v>240</v>
      </c>
      <c r="B55" s="104">
        <v>7322</v>
      </c>
      <c r="C55" s="123" t="s">
        <v>43</v>
      </c>
      <c r="D55" s="124" t="s">
        <v>145</v>
      </c>
      <c r="E55" s="105"/>
      <c r="F55" s="20"/>
      <c r="G55" s="20"/>
      <c r="H55" s="20"/>
      <c r="I55" s="63">
        <f>I57+I58</f>
        <v>4044105</v>
      </c>
      <c r="J55" s="75"/>
      <c r="K55" s="75"/>
      <c r="L55" s="75"/>
      <c r="M55" s="75"/>
    </row>
    <row r="56" spans="1:13" ht="13.5" customHeight="1">
      <c r="A56" s="5"/>
      <c r="B56" s="5"/>
      <c r="C56" s="6"/>
      <c r="D56" s="125" t="s">
        <v>54</v>
      </c>
      <c r="E56" s="19"/>
      <c r="F56" s="18"/>
      <c r="G56" s="18"/>
      <c r="H56" s="18"/>
      <c r="I56" s="52"/>
      <c r="J56" s="75"/>
      <c r="K56" s="75"/>
      <c r="L56" s="75"/>
      <c r="M56" s="75"/>
    </row>
    <row r="57" spans="1:13" ht="105.75" customHeight="1">
      <c r="A57" s="5"/>
      <c r="B57" s="5"/>
      <c r="C57" s="6"/>
      <c r="D57" s="125"/>
      <c r="E57" s="19" t="s">
        <v>0</v>
      </c>
      <c r="F57" s="52">
        <v>1280267</v>
      </c>
      <c r="G57" s="18"/>
      <c r="H57" s="18"/>
      <c r="I57" s="58">
        <v>1280267</v>
      </c>
      <c r="J57" s="75"/>
      <c r="K57" s="75"/>
      <c r="L57" s="75"/>
      <c r="M57" s="75"/>
    </row>
    <row r="58" spans="1:13" ht="60.75" customHeight="1">
      <c r="A58" s="5"/>
      <c r="B58" s="5"/>
      <c r="C58" s="6"/>
      <c r="D58" s="125"/>
      <c r="E58" s="19" t="s">
        <v>1</v>
      </c>
      <c r="F58" s="52">
        <v>2763838</v>
      </c>
      <c r="G58" s="18"/>
      <c r="H58" s="18"/>
      <c r="I58" s="58">
        <v>2763838</v>
      </c>
      <c r="J58" s="75"/>
      <c r="K58" s="75"/>
      <c r="L58" s="75"/>
      <c r="M58" s="75"/>
    </row>
    <row r="59" spans="1:13" ht="48.75" customHeight="1">
      <c r="A59" s="205" t="s">
        <v>280</v>
      </c>
      <c r="B59" s="104">
        <v>7370</v>
      </c>
      <c r="C59" s="123" t="s">
        <v>21</v>
      </c>
      <c r="D59" s="124" t="s">
        <v>164</v>
      </c>
      <c r="E59" s="105"/>
      <c r="F59" s="20"/>
      <c r="G59" s="20"/>
      <c r="H59" s="20"/>
      <c r="I59" s="57">
        <f>I61</f>
        <v>1174872</v>
      </c>
      <c r="J59" s="75"/>
      <c r="K59" s="75"/>
      <c r="L59" s="75"/>
      <c r="M59" s="75"/>
    </row>
    <row r="60" spans="1:13" ht="13.5" customHeight="1">
      <c r="A60" s="5"/>
      <c r="B60" s="5"/>
      <c r="C60" s="6"/>
      <c r="D60" s="125" t="s">
        <v>54</v>
      </c>
      <c r="E60" s="19"/>
      <c r="F60" s="18"/>
      <c r="G60" s="18"/>
      <c r="H60" s="18"/>
      <c r="I60" s="52"/>
      <c r="J60" s="75"/>
      <c r="K60" s="75"/>
      <c r="L60" s="75"/>
      <c r="M60" s="75"/>
    </row>
    <row r="61" spans="1:13" s="37" customFormat="1" ht="107.25" customHeight="1">
      <c r="A61" s="115"/>
      <c r="B61" s="115"/>
      <c r="C61" s="116"/>
      <c r="D61" s="127"/>
      <c r="E61" s="19" t="s">
        <v>163</v>
      </c>
      <c r="F61" s="18">
        <v>6761400</v>
      </c>
      <c r="G61" s="20">
        <v>55.9</v>
      </c>
      <c r="H61" s="20">
        <v>1803628</v>
      </c>
      <c r="I61" s="58">
        <v>1174872</v>
      </c>
      <c r="J61" s="126"/>
      <c r="K61" s="126"/>
      <c r="L61" s="126"/>
      <c r="M61" s="126"/>
    </row>
    <row r="62" spans="1:13" s="11" customFormat="1" ht="46.5" customHeight="1">
      <c r="A62" s="206" t="s">
        <v>219</v>
      </c>
      <c r="B62" s="207"/>
      <c r="C62" s="208"/>
      <c r="D62" s="209" t="s">
        <v>37</v>
      </c>
      <c r="E62" s="15"/>
      <c r="F62" s="16"/>
      <c r="G62" s="16"/>
      <c r="H62" s="16"/>
      <c r="I62" s="53">
        <f>I63</f>
        <v>170000</v>
      </c>
      <c r="J62" s="138"/>
      <c r="K62" s="138"/>
      <c r="L62" s="138"/>
      <c r="M62" s="138"/>
    </row>
    <row r="63" spans="1:13" s="55" customFormat="1" ht="43.5" customHeight="1">
      <c r="A63" s="98" t="s">
        <v>220</v>
      </c>
      <c r="B63" s="99"/>
      <c r="C63" s="100"/>
      <c r="D63" s="188" t="s">
        <v>221</v>
      </c>
      <c r="E63" s="107"/>
      <c r="F63" s="108"/>
      <c r="G63" s="108"/>
      <c r="H63" s="108"/>
      <c r="I63" s="182">
        <f>I64</f>
        <v>170000</v>
      </c>
      <c r="J63" s="189"/>
      <c r="K63" s="189"/>
      <c r="L63" s="189"/>
      <c r="M63" s="189"/>
    </row>
    <row r="64" spans="1:13" s="37" customFormat="1" ht="54.75">
      <c r="A64" s="5" t="s">
        <v>222</v>
      </c>
      <c r="B64" s="5" t="s">
        <v>223</v>
      </c>
      <c r="C64" s="178"/>
      <c r="D64" s="177" t="s">
        <v>224</v>
      </c>
      <c r="E64" s="19"/>
      <c r="F64" s="18"/>
      <c r="G64" s="20"/>
      <c r="H64" s="20"/>
      <c r="I64" s="52">
        <f>I65</f>
        <v>170000</v>
      </c>
      <c r="J64" s="126"/>
      <c r="K64" s="126"/>
      <c r="L64" s="126"/>
      <c r="M64" s="126"/>
    </row>
    <row r="65" spans="1:13" s="37" customFormat="1" ht="41.25" customHeight="1">
      <c r="A65" s="5" t="s">
        <v>225</v>
      </c>
      <c r="B65" s="5" t="s">
        <v>226</v>
      </c>
      <c r="C65" s="6" t="s">
        <v>34</v>
      </c>
      <c r="D65" s="177" t="s">
        <v>227</v>
      </c>
      <c r="E65" s="105" t="s">
        <v>24</v>
      </c>
      <c r="F65" s="18"/>
      <c r="G65" s="20"/>
      <c r="H65" s="20"/>
      <c r="I65" s="52">
        <v>170000</v>
      </c>
      <c r="J65" s="126"/>
      <c r="K65" s="126"/>
      <c r="L65" s="126"/>
      <c r="M65" s="126"/>
    </row>
    <row r="66" spans="1:13" s="37" customFormat="1" ht="27" hidden="1">
      <c r="A66" s="98" t="s">
        <v>220</v>
      </c>
      <c r="B66" s="99"/>
      <c r="C66" s="100"/>
      <c r="D66" s="188" t="s">
        <v>229</v>
      </c>
      <c r="E66" s="194"/>
      <c r="F66" s="108"/>
      <c r="G66" s="108"/>
      <c r="H66" s="108"/>
      <c r="I66" s="132">
        <f>I67</f>
        <v>0</v>
      </c>
      <c r="J66" s="126"/>
      <c r="K66" s="126"/>
      <c r="L66" s="126"/>
      <c r="M66" s="126"/>
    </row>
    <row r="67" spans="1:13" s="37" customFormat="1" ht="54.75" hidden="1">
      <c r="A67" s="5" t="s">
        <v>230</v>
      </c>
      <c r="B67" s="5" t="s">
        <v>231</v>
      </c>
      <c r="C67" s="178"/>
      <c r="D67" s="177" t="s">
        <v>232</v>
      </c>
      <c r="E67" s="147"/>
      <c r="F67" s="18"/>
      <c r="G67" s="20"/>
      <c r="H67" s="20"/>
      <c r="I67" s="52">
        <f>I68</f>
        <v>0</v>
      </c>
      <c r="J67" s="126"/>
      <c r="K67" s="126"/>
      <c r="L67" s="126"/>
      <c r="M67" s="126"/>
    </row>
    <row r="68" spans="1:13" s="37" customFormat="1" ht="60" customHeight="1" hidden="1">
      <c r="A68" s="154" t="s">
        <v>233</v>
      </c>
      <c r="B68" s="154" t="s">
        <v>61</v>
      </c>
      <c r="C68" s="155" t="s">
        <v>62</v>
      </c>
      <c r="D68" s="156" t="s">
        <v>63</v>
      </c>
      <c r="E68" s="147"/>
      <c r="F68" s="18"/>
      <c r="G68" s="20"/>
      <c r="H68" s="20"/>
      <c r="I68" s="52">
        <v>0</v>
      </c>
      <c r="J68" s="126"/>
      <c r="K68" s="126"/>
      <c r="L68" s="126"/>
      <c r="M68" s="126"/>
    </row>
    <row r="69" spans="1:13" s="37" customFormat="1" ht="41.25" hidden="1">
      <c r="A69" s="98" t="s">
        <v>220</v>
      </c>
      <c r="B69" s="99"/>
      <c r="C69" s="100"/>
      <c r="D69" s="188" t="s">
        <v>228</v>
      </c>
      <c r="E69" s="194"/>
      <c r="F69" s="108"/>
      <c r="G69" s="108"/>
      <c r="H69" s="108"/>
      <c r="I69" s="132">
        <f>I71</f>
        <v>0</v>
      </c>
      <c r="J69" s="126"/>
      <c r="K69" s="126"/>
      <c r="L69" s="126"/>
      <c r="M69" s="126"/>
    </row>
    <row r="70" spans="1:13" s="37" customFormat="1" ht="13.5" hidden="1">
      <c r="A70" s="195"/>
      <c r="B70" s="196"/>
      <c r="C70" s="197"/>
      <c r="D70" s="198"/>
      <c r="E70" s="147"/>
      <c r="F70" s="20"/>
      <c r="G70" s="20"/>
      <c r="H70" s="20"/>
      <c r="I70" s="57"/>
      <c r="J70" s="126"/>
      <c r="K70" s="126"/>
      <c r="L70" s="126"/>
      <c r="M70" s="126"/>
    </row>
    <row r="71" spans="1:13" s="37" customFormat="1" ht="13.5" hidden="1">
      <c r="A71" s="5"/>
      <c r="B71" s="5"/>
      <c r="C71" s="6"/>
      <c r="D71" s="177"/>
      <c r="E71" s="147"/>
      <c r="F71" s="18"/>
      <c r="G71" s="20"/>
      <c r="H71" s="20"/>
      <c r="I71" s="52"/>
      <c r="J71" s="126"/>
      <c r="K71" s="126"/>
      <c r="L71" s="126"/>
      <c r="M71" s="126"/>
    </row>
    <row r="72" spans="1:13" s="11" customFormat="1" ht="48" customHeight="1">
      <c r="A72" s="206" t="s">
        <v>36</v>
      </c>
      <c r="B72" s="207"/>
      <c r="C72" s="208"/>
      <c r="D72" s="209" t="s">
        <v>40</v>
      </c>
      <c r="E72" s="15"/>
      <c r="F72" s="16"/>
      <c r="G72" s="16"/>
      <c r="H72" s="16"/>
      <c r="I72" s="53">
        <f>I73</f>
        <v>137875225</v>
      </c>
      <c r="J72" s="138"/>
      <c r="K72" s="138"/>
      <c r="L72" s="138"/>
      <c r="M72" s="138"/>
    </row>
    <row r="73" spans="1:13" s="10" customFormat="1" ht="52.5" customHeight="1">
      <c r="A73" s="98" t="s">
        <v>46</v>
      </c>
      <c r="B73" s="99"/>
      <c r="C73" s="100"/>
      <c r="D73" s="174" t="s">
        <v>39</v>
      </c>
      <c r="E73" s="136"/>
      <c r="F73" s="137"/>
      <c r="G73" s="137"/>
      <c r="H73" s="137"/>
      <c r="I73" s="182">
        <f>I74+I77+I78+I95+I107+I130+I133</f>
        <v>137875225</v>
      </c>
      <c r="J73" s="139"/>
      <c r="K73" s="139"/>
      <c r="L73" s="139"/>
      <c r="M73" s="139"/>
    </row>
    <row r="74" spans="1:43" ht="48.75" customHeight="1">
      <c r="A74" s="26" t="s">
        <v>234</v>
      </c>
      <c r="B74" s="26" t="s">
        <v>51</v>
      </c>
      <c r="C74" s="203"/>
      <c r="D74" s="204" t="s">
        <v>235</v>
      </c>
      <c r="E74" s="17"/>
      <c r="F74" s="122"/>
      <c r="G74" s="122"/>
      <c r="H74" s="122"/>
      <c r="I74" s="61">
        <f>I75+I76</f>
        <v>20500000</v>
      </c>
      <c r="J74" s="75"/>
      <c r="K74" s="75"/>
      <c r="L74" s="75"/>
      <c r="M74" s="75"/>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45" customHeight="1">
      <c r="A75" s="5">
        <v>1516011</v>
      </c>
      <c r="B75" s="5">
        <v>6011</v>
      </c>
      <c r="C75" s="103" t="s">
        <v>28</v>
      </c>
      <c r="D75" s="71" t="s">
        <v>135</v>
      </c>
      <c r="E75" s="19" t="s">
        <v>24</v>
      </c>
      <c r="F75" s="18"/>
      <c r="G75" s="18"/>
      <c r="H75" s="18"/>
      <c r="I75" s="58">
        <v>20000000</v>
      </c>
      <c r="J75" s="75"/>
      <c r="K75" s="75"/>
      <c r="L75" s="75"/>
      <c r="M75" s="75"/>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14" ht="50.25" customHeight="1">
      <c r="A76" s="5">
        <v>1516017</v>
      </c>
      <c r="B76" s="5">
        <v>6017</v>
      </c>
      <c r="C76" s="103" t="s">
        <v>28</v>
      </c>
      <c r="D76" s="71" t="s">
        <v>236</v>
      </c>
      <c r="E76" s="19" t="s">
        <v>24</v>
      </c>
      <c r="F76" s="18"/>
      <c r="G76" s="18"/>
      <c r="H76" s="18"/>
      <c r="I76" s="52">
        <v>500000</v>
      </c>
      <c r="J76" s="75"/>
      <c r="K76" s="75"/>
      <c r="L76" s="244"/>
      <c r="M76" s="244"/>
      <c r="N76" s="244"/>
    </row>
    <row r="77" spans="1:14" ht="36.75" customHeight="1">
      <c r="A77" s="104" t="s">
        <v>237</v>
      </c>
      <c r="B77" s="104" t="s">
        <v>238</v>
      </c>
      <c r="C77" s="128" t="s">
        <v>28</v>
      </c>
      <c r="D77" s="216" t="s">
        <v>134</v>
      </c>
      <c r="E77" s="105" t="s">
        <v>24</v>
      </c>
      <c r="F77" s="20"/>
      <c r="G77" s="20"/>
      <c r="H77" s="20"/>
      <c r="I77" s="57">
        <v>19835025</v>
      </c>
      <c r="J77" s="75"/>
      <c r="K77" s="75"/>
      <c r="L77" s="245">
        <v>300000</v>
      </c>
      <c r="M77" s="244"/>
      <c r="N77" s="244"/>
    </row>
    <row r="78" spans="1:14" ht="33" customHeight="1">
      <c r="A78" s="104">
        <v>1517310</v>
      </c>
      <c r="B78" s="104">
        <v>7310</v>
      </c>
      <c r="C78" s="123" t="s">
        <v>43</v>
      </c>
      <c r="D78" s="124" t="s">
        <v>150</v>
      </c>
      <c r="E78" s="105"/>
      <c r="F78" s="20"/>
      <c r="G78" s="20"/>
      <c r="H78" s="20"/>
      <c r="I78" s="57">
        <f>SUM(I80:I94)</f>
        <v>4100200</v>
      </c>
      <c r="J78" s="75"/>
      <c r="K78" s="75"/>
      <c r="L78" s="244"/>
      <c r="M78" s="244"/>
      <c r="N78" s="244"/>
    </row>
    <row r="79" spans="1:14" ht="17.25" customHeight="1">
      <c r="A79" s="115"/>
      <c r="B79" s="115"/>
      <c r="C79" s="116"/>
      <c r="D79" s="125" t="s">
        <v>54</v>
      </c>
      <c r="E79" s="165"/>
      <c r="F79" s="159"/>
      <c r="G79" s="159"/>
      <c r="H79" s="159"/>
      <c r="I79" s="161"/>
      <c r="J79" s="75"/>
      <c r="K79" s="75"/>
      <c r="L79" s="244"/>
      <c r="M79" s="244"/>
      <c r="N79" s="244"/>
    </row>
    <row r="80" spans="1:14" s="37" customFormat="1" ht="55.5" customHeight="1">
      <c r="A80" s="115"/>
      <c r="B80" s="115"/>
      <c r="C80" s="116"/>
      <c r="D80" s="127"/>
      <c r="E80" s="110" t="s">
        <v>136</v>
      </c>
      <c r="F80" s="18">
        <v>2397800</v>
      </c>
      <c r="G80" s="18">
        <v>5.7</v>
      </c>
      <c r="H80" s="18">
        <v>760400</v>
      </c>
      <c r="I80" s="111">
        <v>1500000</v>
      </c>
      <c r="J80" s="75"/>
      <c r="K80" s="75"/>
      <c r="L80" s="244"/>
      <c r="M80" s="244"/>
      <c r="N80" s="244"/>
    </row>
    <row r="81" spans="1:14" ht="72.75" customHeight="1">
      <c r="A81" s="115"/>
      <c r="B81" s="115"/>
      <c r="C81" s="116"/>
      <c r="D81" s="127"/>
      <c r="E81" s="110" t="s">
        <v>148</v>
      </c>
      <c r="F81" s="18">
        <v>4258700</v>
      </c>
      <c r="G81" s="18">
        <v>7</v>
      </c>
      <c r="H81" s="18">
        <v>2254700</v>
      </c>
      <c r="I81" s="111">
        <v>1704500</v>
      </c>
      <c r="J81" s="76">
        <f>(299500/F81)*100</f>
        <v>7.032662549604339</v>
      </c>
      <c r="K81" s="76">
        <f>F81-299500-I81</f>
        <v>2254700</v>
      </c>
      <c r="L81" s="244"/>
      <c r="M81" s="244"/>
      <c r="N81" s="244"/>
    </row>
    <row r="82" spans="1:14" ht="98.25" customHeight="1">
      <c r="A82" s="115"/>
      <c r="B82" s="115"/>
      <c r="C82" s="116"/>
      <c r="D82" s="127"/>
      <c r="E82" s="110" t="s">
        <v>149</v>
      </c>
      <c r="F82" s="159"/>
      <c r="G82" s="159"/>
      <c r="H82" s="159"/>
      <c r="I82" s="111">
        <v>195700</v>
      </c>
      <c r="J82" s="75"/>
      <c r="K82" s="75"/>
      <c r="L82" s="244"/>
      <c r="M82" s="244"/>
      <c r="N82" s="244"/>
    </row>
    <row r="83" spans="1:14" ht="27" hidden="1">
      <c r="A83" s="115"/>
      <c r="B83" s="115"/>
      <c r="C83" s="116"/>
      <c r="D83" s="127"/>
      <c r="E83" s="165" t="s">
        <v>45</v>
      </c>
      <c r="F83" s="159"/>
      <c r="G83" s="159"/>
      <c r="H83" s="159"/>
      <c r="I83" s="86">
        <f>5000000-764213-4235787</f>
        <v>0</v>
      </c>
      <c r="J83" s="75"/>
      <c r="K83" s="75"/>
      <c r="L83" s="244"/>
      <c r="M83" s="244"/>
      <c r="N83" s="244"/>
    </row>
    <row r="84" spans="1:14" ht="49.5" customHeight="1">
      <c r="A84" s="5"/>
      <c r="B84" s="5"/>
      <c r="C84" s="6"/>
      <c r="D84" s="71"/>
      <c r="E84" s="19" t="s">
        <v>151</v>
      </c>
      <c r="F84" s="18"/>
      <c r="G84" s="18"/>
      <c r="H84" s="18"/>
      <c r="I84" s="58">
        <v>200000</v>
      </c>
      <c r="J84" s="75"/>
      <c r="K84" s="75"/>
      <c r="L84" s="244"/>
      <c r="M84" s="244"/>
      <c r="N84" s="244"/>
    </row>
    <row r="85" spans="1:14" s="38" customFormat="1" ht="41.25">
      <c r="A85" s="115"/>
      <c r="B85" s="115"/>
      <c r="C85" s="116"/>
      <c r="D85" s="127"/>
      <c r="E85" s="19" t="s">
        <v>152</v>
      </c>
      <c r="F85" s="159"/>
      <c r="G85" s="159"/>
      <c r="H85" s="159"/>
      <c r="I85" s="58">
        <v>218000</v>
      </c>
      <c r="J85" s="75"/>
      <c r="K85" s="75"/>
      <c r="L85" s="244"/>
      <c r="M85" s="244"/>
      <c r="N85" s="244"/>
    </row>
    <row r="86" spans="1:14" ht="41.25">
      <c r="A86" s="5"/>
      <c r="B86" s="5"/>
      <c r="C86" s="6"/>
      <c r="D86" s="71"/>
      <c r="E86" s="19" t="s">
        <v>97</v>
      </c>
      <c r="F86" s="18"/>
      <c r="G86" s="18"/>
      <c r="H86" s="18"/>
      <c r="I86" s="58">
        <v>12000</v>
      </c>
      <c r="J86" s="75"/>
      <c r="K86" s="75"/>
      <c r="L86" s="244"/>
      <c r="M86" s="244"/>
      <c r="N86" s="244"/>
    </row>
    <row r="87" spans="1:14" ht="51" customHeight="1">
      <c r="A87" s="104"/>
      <c r="B87" s="104"/>
      <c r="C87" s="128"/>
      <c r="D87" s="124"/>
      <c r="E87" s="105" t="s">
        <v>155</v>
      </c>
      <c r="F87" s="20"/>
      <c r="G87" s="20"/>
      <c r="H87" s="20"/>
      <c r="I87" s="63">
        <v>12000</v>
      </c>
      <c r="J87" s="75"/>
      <c r="K87" s="75"/>
      <c r="L87" s="244"/>
      <c r="M87" s="244"/>
      <c r="N87" s="244"/>
    </row>
    <row r="88" spans="1:14" ht="41.25">
      <c r="A88" s="5"/>
      <c r="B88" s="5"/>
      <c r="C88" s="6"/>
      <c r="D88" s="71"/>
      <c r="E88" s="129" t="s">
        <v>156</v>
      </c>
      <c r="F88" s="18"/>
      <c r="G88" s="18"/>
      <c r="H88" s="18"/>
      <c r="I88" s="58">
        <v>12000</v>
      </c>
      <c r="J88" s="75"/>
      <c r="K88" s="75"/>
      <c r="L88" s="244"/>
      <c r="M88" s="244"/>
      <c r="N88" s="244"/>
    </row>
    <row r="89" spans="1:14" ht="41.25">
      <c r="A89" s="5"/>
      <c r="B89" s="5"/>
      <c r="C89" s="6"/>
      <c r="D89" s="71"/>
      <c r="E89" s="19" t="s">
        <v>157</v>
      </c>
      <c r="F89" s="18"/>
      <c r="G89" s="18"/>
      <c r="H89" s="18"/>
      <c r="I89" s="58">
        <v>12000</v>
      </c>
      <c r="J89" s="75"/>
      <c r="K89" s="75"/>
      <c r="L89" s="244"/>
      <c r="M89" s="244"/>
      <c r="N89" s="244"/>
    </row>
    <row r="90" spans="1:14" ht="41.25">
      <c r="A90" s="5"/>
      <c r="B90" s="5"/>
      <c r="C90" s="6"/>
      <c r="D90" s="71"/>
      <c r="E90" s="19" t="s">
        <v>98</v>
      </c>
      <c r="F90" s="18"/>
      <c r="G90" s="18"/>
      <c r="H90" s="18"/>
      <c r="I90" s="58">
        <v>35000</v>
      </c>
      <c r="J90" s="75"/>
      <c r="K90" s="75"/>
      <c r="L90" s="244"/>
      <c r="M90" s="244"/>
      <c r="N90" s="244"/>
    </row>
    <row r="91" spans="1:14" ht="41.25">
      <c r="A91" s="5"/>
      <c r="B91" s="5"/>
      <c r="C91" s="6"/>
      <c r="D91" s="71"/>
      <c r="E91" s="19" t="s">
        <v>158</v>
      </c>
      <c r="F91" s="18"/>
      <c r="G91" s="18"/>
      <c r="H91" s="18"/>
      <c r="I91" s="58">
        <v>25000</v>
      </c>
      <c r="J91" s="75"/>
      <c r="K91" s="75"/>
      <c r="L91" s="244"/>
      <c r="M91" s="244"/>
      <c r="N91" s="244"/>
    </row>
    <row r="92" spans="1:14" ht="41.25">
      <c r="A92" s="5"/>
      <c r="B92" s="5"/>
      <c r="C92" s="6"/>
      <c r="D92" s="71"/>
      <c r="E92" s="19" t="s">
        <v>99</v>
      </c>
      <c r="F92" s="18"/>
      <c r="G92" s="18"/>
      <c r="H92" s="18"/>
      <c r="I92" s="58">
        <v>12000</v>
      </c>
      <c r="J92" s="75"/>
      <c r="K92" s="75"/>
      <c r="L92" s="244"/>
      <c r="M92" s="244"/>
      <c r="N92" s="244"/>
    </row>
    <row r="93" spans="1:14" ht="41.25">
      <c r="A93" s="5"/>
      <c r="B93" s="5"/>
      <c r="C93" s="6"/>
      <c r="D93" s="71"/>
      <c r="E93" s="19" t="s">
        <v>100</v>
      </c>
      <c r="F93" s="18"/>
      <c r="G93" s="18"/>
      <c r="H93" s="18"/>
      <c r="I93" s="58">
        <v>12000</v>
      </c>
      <c r="J93" s="75"/>
      <c r="K93" s="75"/>
      <c r="L93" s="244"/>
      <c r="M93" s="244"/>
      <c r="N93" s="244"/>
    </row>
    <row r="94" spans="1:14" ht="41.25">
      <c r="A94" s="5"/>
      <c r="B94" s="5"/>
      <c r="C94" s="6"/>
      <c r="D94" s="71"/>
      <c r="E94" s="19" t="s">
        <v>159</v>
      </c>
      <c r="F94" s="18"/>
      <c r="G94" s="18"/>
      <c r="H94" s="18"/>
      <c r="I94" s="58">
        <v>150000</v>
      </c>
      <c r="J94" s="75"/>
      <c r="K94" s="75"/>
      <c r="L94" s="244"/>
      <c r="M94" s="244"/>
      <c r="N94" s="244"/>
    </row>
    <row r="95" spans="1:14" s="12" customFormat="1" ht="34.5" customHeight="1">
      <c r="A95" s="26">
        <v>1517320</v>
      </c>
      <c r="B95" s="26">
        <v>7320</v>
      </c>
      <c r="C95" s="59"/>
      <c r="D95" s="114" t="s">
        <v>144</v>
      </c>
      <c r="E95" s="17"/>
      <c r="F95" s="122"/>
      <c r="G95" s="122"/>
      <c r="H95" s="122"/>
      <c r="I95" s="61">
        <f>I96+I99+I104</f>
        <v>6140000</v>
      </c>
      <c r="J95" s="112"/>
      <c r="K95" s="112"/>
      <c r="L95" s="246"/>
      <c r="M95" s="246"/>
      <c r="N95" s="246"/>
    </row>
    <row r="96" spans="1:14" ht="13.5">
      <c r="A96" s="104">
        <v>1517322</v>
      </c>
      <c r="B96" s="104">
        <v>7322</v>
      </c>
      <c r="C96" s="123" t="s">
        <v>43</v>
      </c>
      <c r="D96" s="124" t="s">
        <v>145</v>
      </c>
      <c r="E96" s="105"/>
      <c r="F96" s="20"/>
      <c r="G96" s="20"/>
      <c r="H96" s="20"/>
      <c r="I96" s="57">
        <f>I98</f>
        <v>640000</v>
      </c>
      <c r="J96" s="75"/>
      <c r="K96" s="75"/>
      <c r="L96" s="244"/>
      <c r="M96" s="244"/>
      <c r="N96" s="244"/>
    </row>
    <row r="97" spans="1:14" ht="13.5" customHeight="1">
      <c r="A97" s="5"/>
      <c r="B97" s="5"/>
      <c r="C97" s="6"/>
      <c r="D97" s="125" t="s">
        <v>54</v>
      </c>
      <c r="E97" s="19"/>
      <c r="F97" s="18"/>
      <c r="G97" s="18"/>
      <c r="H97" s="18"/>
      <c r="I97" s="52"/>
      <c r="J97" s="75"/>
      <c r="K97" s="75"/>
      <c r="L97" s="244"/>
      <c r="M97" s="244"/>
      <c r="N97" s="244"/>
    </row>
    <row r="98" spans="1:14" ht="71.25" customHeight="1">
      <c r="A98" s="5"/>
      <c r="B98" s="5"/>
      <c r="C98" s="6"/>
      <c r="D98" s="71"/>
      <c r="E98" s="19" t="s">
        <v>162</v>
      </c>
      <c r="F98" s="18"/>
      <c r="G98" s="20"/>
      <c r="H98" s="20"/>
      <c r="I98" s="58">
        <v>640000</v>
      </c>
      <c r="J98" s="75"/>
      <c r="K98" s="75"/>
      <c r="L98" s="244"/>
      <c r="M98" s="244"/>
      <c r="N98" s="244"/>
    </row>
    <row r="99" spans="1:14" ht="13.5">
      <c r="A99" s="104">
        <v>1517323</v>
      </c>
      <c r="B99" s="104">
        <v>7323</v>
      </c>
      <c r="C99" s="123" t="s">
        <v>43</v>
      </c>
      <c r="D99" s="124" t="s">
        <v>143</v>
      </c>
      <c r="E99" s="105"/>
      <c r="F99" s="20"/>
      <c r="G99" s="20"/>
      <c r="H99" s="20"/>
      <c r="I99" s="57">
        <f>I101+I102+I103</f>
        <v>5200000</v>
      </c>
      <c r="J99" s="75"/>
      <c r="K99" s="75"/>
      <c r="L99" s="244"/>
      <c r="M99" s="244"/>
      <c r="N99" s="244"/>
    </row>
    <row r="100" spans="1:14" ht="13.5" customHeight="1">
      <c r="A100" s="5"/>
      <c r="B100" s="5"/>
      <c r="C100" s="6"/>
      <c r="D100" s="125" t="s">
        <v>54</v>
      </c>
      <c r="E100" s="19"/>
      <c r="F100" s="18"/>
      <c r="G100" s="18"/>
      <c r="H100" s="18"/>
      <c r="I100" s="52"/>
      <c r="J100" s="75"/>
      <c r="K100" s="75"/>
      <c r="L100" s="244"/>
      <c r="M100" s="244"/>
      <c r="N100" s="244"/>
    </row>
    <row r="101" spans="1:14" s="37" customFormat="1" ht="51.75" customHeight="1">
      <c r="A101" s="115"/>
      <c r="B101" s="115"/>
      <c r="C101" s="116"/>
      <c r="D101" s="127"/>
      <c r="E101" s="19" t="s">
        <v>160</v>
      </c>
      <c r="F101" s="159"/>
      <c r="G101" s="153"/>
      <c r="H101" s="153"/>
      <c r="I101" s="58">
        <v>300000</v>
      </c>
      <c r="J101" s="75"/>
      <c r="K101" s="75"/>
      <c r="L101" s="244"/>
      <c r="M101" s="244"/>
      <c r="N101" s="244"/>
    </row>
    <row r="102" spans="1:14" s="37" customFormat="1" ht="51.75" customHeight="1">
      <c r="A102" s="115"/>
      <c r="B102" s="115"/>
      <c r="C102" s="116"/>
      <c r="D102" s="127"/>
      <c r="E102" s="19" t="s">
        <v>142</v>
      </c>
      <c r="F102" s="159"/>
      <c r="G102" s="153"/>
      <c r="H102" s="153"/>
      <c r="I102" s="63">
        <v>3700000</v>
      </c>
      <c r="J102" s="75"/>
      <c r="K102" s="75"/>
      <c r="L102" s="245">
        <v>900000</v>
      </c>
      <c r="M102" s="245">
        <v>600</v>
      </c>
      <c r="N102" s="245">
        <v>50000</v>
      </c>
    </row>
    <row r="103" spans="1:14" s="37" customFormat="1" ht="48.75" customHeight="1">
      <c r="A103" s="115"/>
      <c r="B103" s="115"/>
      <c r="C103" s="116"/>
      <c r="D103" s="127"/>
      <c r="E103" s="113" t="s">
        <v>161</v>
      </c>
      <c r="F103" s="159"/>
      <c r="G103" s="159"/>
      <c r="H103" s="159"/>
      <c r="I103" s="111">
        <v>1200000</v>
      </c>
      <c r="J103" s="75"/>
      <c r="K103" s="75"/>
      <c r="L103" s="244"/>
      <c r="M103" s="244"/>
      <c r="N103" s="244"/>
    </row>
    <row r="104" spans="1:14" ht="27">
      <c r="A104" s="104">
        <v>1517325</v>
      </c>
      <c r="B104" s="104">
        <v>7325</v>
      </c>
      <c r="C104" s="123" t="s">
        <v>43</v>
      </c>
      <c r="D104" s="124" t="s">
        <v>146</v>
      </c>
      <c r="E104" s="105"/>
      <c r="F104" s="20"/>
      <c r="G104" s="20"/>
      <c r="H104" s="20"/>
      <c r="I104" s="57">
        <f>I106</f>
        <v>300000</v>
      </c>
      <c r="J104" s="75"/>
      <c r="K104" s="75"/>
      <c r="L104" s="244"/>
      <c r="M104" s="244"/>
      <c r="N104" s="244"/>
    </row>
    <row r="105" spans="1:14" ht="13.5" customHeight="1">
      <c r="A105" s="5"/>
      <c r="B105" s="5"/>
      <c r="C105" s="6"/>
      <c r="D105" s="125" t="s">
        <v>54</v>
      </c>
      <c r="E105" s="19"/>
      <c r="F105" s="18"/>
      <c r="G105" s="18"/>
      <c r="H105" s="18"/>
      <c r="I105" s="52"/>
      <c r="J105" s="75"/>
      <c r="K105" s="75"/>
      <c r="L105" s="244"/>
      <c r="M105" s="244"/>
      <c r="N105" s="244"/>
    </row>
    <row r="106" spans="1:14" s="37" customFormat="1" ht="62.25" customHeight="1">
      <c r="A106" s="115"/>
      <c r="B106" s="115"/>
      <c r="C106" s="116"/>
      <c r="D106" s="127"/>
      <c r="E106" s="110" t="s">
        <v>137</v>
      </c>
      <c r="F106" s="159"/>
      <c r="G106" s="153"/>
      <c r="H106" s="153"/>
      <c r="I106" s="58">
        <v>300000</v>
      </c>
      <c r="J106" s="75"/>
      <c r="K106" s="75"/>
      <c r="L106" s="244"/>
      <c r="M106" s="244"/>
      <c r="N106" s="244"/>
    </row>
    <row r="107" spans="1:14" s="37" customFormat="1" ht="27">
      <c r="A107" s="104">
        <v>1517670</v>
      </c>
      <c r="B107" s="104">
        <v>7670</v>
      </c>
      <c r="C107" s="128" t="s">
        <v>21</v>
      </c>
      <c r="D107" s="124" t="s">
        <v>48</v>
      </c>
      <c r="E107" s="105" t="s">
        <v>89</v>
      </c>
      <c r="F107" s="153"/>
      <c r="G107" s="153"/>
      <c r="H107" s="153"/>
      <c r="I107" s="57">
        <f>I109+I112+I117+I122+I124+I126+I128</f>
        <v>65300000</v>
      </c>
      <c r="J107" s="75"/>
      <c r="K107" s="75"/>
      <c r="L107" s="244"/>
      <c r="M107" s="244"/>
      <c r="N107" s="244"/>
    </row>
    <row r="108" spans="1:14" s="37" customFormat="1" ht="13.5">
      <c r="A108" s="115"/>
      <c r="B108" s="115"/>
      <c r="C108" s="116"/>
      <c r="D108" s="72" t="s">
        <v>54</v>
      </c>
      <c r="E108" s="165"/>
      <c r="F108" s="159"/>
      <c r="G108" s="159"/>
      <c r="H108" s="159"/>
      <c r="I108" s="161"/>
      <c r="J108" s="75"/>
      <c r="K108" s="75"/>
      <c r="L108" s="244"/>
      <c r="M108" s="244"/>
      <c r="N108" s="244"/>
    </row>
    <row r="109" spans="1:14" s="37" customFormat="1" ht="24" customHeight="1">
      <c r="A109" s="167"/>
      <c r="B109" s="167"/>
      <c r="C109" s="168"/>
      <c r="D109" s="169"/>
      <c r="E109" s="35" t="s">
        <v>55</v>
      </c>
      <c r="F109" s="36"/>
      <c r="G109" s="36"/>
      <c r="H109" s="36"/>
      <c r="I109" s="101">
        <f>I110+I111</f>
        <v>30000000</v>
      </c>
      <c r="J109" s="75"/>
      <c r="K109" s="75"/>
      <c r="L109" s="244"/>
      <c r="M109" s="244"/>
      <c r="N109" s="244"/>
    </row>
    <row r="110" spans="1:14" s="37" customFormat="1" ht="27" hidden="1">
      <c r="A110" s="81"/>
      <c r="B110" s="81"/>
      <c r="C110" s="82"/>
      <c r="D110" s="84"/>
      <c r="E110" s="19" t="s">
        <v>59</v>
      </c>
      <c r="F110" s="18"/>
      <c r="G110" s="18"/>
      <c r="H110" s="18"/>
      <c r="I110" s="58"/>
      <c r="J110" s="75"/>
      <c r="K110" s="75"/>
      <c r="L110" s="244"/>
      <c r="M110" s="244"/>
      <c r="N110" s="244"/>
    </row>
    <row r="111" spans="1:14" s="37" customFormat="1" ht="69">
      <c r="A111" s="115"/>
      <c r="B111" s="115"/>
      <c r="C111" s="116"/>
      <c r="D111" s="127"/>
      <c r="E111" s="19" t="s">
        <v>101</v>
      </c>
      <c r="F111" s="18"/>
      <c r="G111" s="18"/>
      <c r="H111" s="18"/>
      <c r="I111" s="58">
        <v>30000000</v>
      </c>
      <c r="J111" s="75"/>
      <c r="K111" s="75"/>
      <c r="L111" s="244"/>
      <c r="M111" s="244"/>
      <c r="N111" s="244"/>
    </row>
    <row r="112" spans="1:14" s="37" customFormat="1" ht="27" customHeight="1">
      <c r="A112" s="167"/>
      <c r="B112" s="167"/>
      <c r="C112" s="168"/>
      <c r="D112" s="169"/>
      <c r="E112" s="35" t="s">
        <v>56</v>
      </c>
      <c r="F112" s="36"/>
      <c r="G112" s="36"/>
      <c r="H112" s="36"/>
      <c r="I112" s="101">
        <f>I113+I116+I115+I114</f>
        <v>20000000</v>
      </c>
      <c r="J112" s="75"/>
      <c r="K112" s="75"/>
      <c r="L112" s="244"/>
      <c r="M112" s="244"/>
      <c r="N112" s="244"/>
    </row>
    <row r="113" spans="1:14" s="37" customFormat="1" ht="62.25" customHeight="1">
      <c r="A113" s="167"/>
      <c r="B113" s="167"/>
      <c r="C113" s="168"/>
      <c r="D113" s="169"/>
      <c r="E113" s="44" t="s">
        <v>102</v>
      </c>
      <c r="F113" s="36"/>
      <c r="G113" s="36"/>
      <c r="H113" s="36"/>
      <c r="I113" s="58">
        <v>20000000</v>
      </c>
      <c r="J113" s="75"/>
      <c r="K113" s="75"/>
      <c r="L113" s="244"/>
      <c r="M113" s="244"/>
      <c r="N113" s="244"/>
    </row>
    <row r="114" spans="1:14" s="37" customFormat="1" ht="62.25" customHeight="1" hidden="1">
      <c r="A114" s="167"/>
      <c r="B114" s="167"/>
      <c r="C114" s="168"/>
      <c r="D114" s="169"/>
      <c r="E114" s="89" t="s">
        <v>79</v>
      </c>
      <c r="F114" s="93"/>
      <c r="G114" s="93"/>
      <c r="H114" s="93"/>
      <c r="I114" s="86">
        <f>500000-500000</f>
        <v>0</v>
      </c>
      <c r="J114" s="75"/>
      <c r="K114" s="75"/>
      <c r="L114" s="244"/>
      <c r="M114" s="244"/>
      <c r="N114" s="244"/>
    </row>
    <row r="115" spans="1:14" s="37" customFormat="1" ht="62.25" customHeight="1" hidden="1">
      <c r="A115" s="90"/>
      <c r="B115" s="90"/>
      <c r="C115" s="91"/>
      <c r="D115" s="92"/>
      <c r="E115" s="160" t="s">
        <v>77</v>
      </c>
      <c r="F115" s="170"/>
      <c r="G115" s="170"/>
      <c r="H115" s="170"/>
      <c r="I115" s="86">
        <f>20000000-20000000</f>
        <v>0</v>
      </c>
      <c r="J115" s="75"/>
      <c r="K115" s="75"/>
      <c r="L115" s="244"/>
      <c r="M115" s="244"/>
      <c r="N115" s="244"/>
    </row>
    <row r="116" spans="1:14" s="37" customFormat="1" ht="62.25" customHeight="1" hidden="1">
      <c r="A116" s="115"/>
      <c r="B116" s="115"/>
      <c r="C116" s="116"/>
      <c r="D116" s="127"/>
      <c r="E116" s="166" t="s">
        <v>78</v>
      </c>
      <c r="F116" s="159"/>
      <c r="G116" s="159"/>
      <c r="H116" s="159"/>
      <c r="I116" s="86">
        <f>5000000-5000000</f>
        <v>0</v>
      </c>
      <c r="J116" s="75"/>
      <c r="K116" s="75"/>
      <c r="L116" s="244"/>
      <c r="M116" s="244"/>
      <c r="N116" s="244"/>
    </row>
    <row r="117" spans="1:14" s="37" customFormat="1" ht="32.25" customHeight="1">
      <c r="A117" s="90"/>
      <c r="B117" s="90"/>
      <c r="C117" s="91"/>
      <c r="D117" s="92"/>
      <c r="E117" s="45" t="s">
        <v>57</v>
      </c>
      <c r="F117" s="36"/>
      <c r="G117" s="36"/>
      <c r="H117" s="36"/>
      <c r="I117" s="101">
        <f>I118+I119+I120+I121</f>
        <v>300000</v>
      </c>
      <c r="J117" s="75"/>
      <c r="K117" s="75"/>
      <c r="L117" s="244"/>
      <c r="M117" s="244"/>
      <c r="N117" s="244"/>
    </row>
    <row r="118" spans="1:14" ht="90" customHeight="1">
      <c r="A118" s="81"/>
      <c r="B118" s="81"/>
      <c r="C118" s="82"/>
      <c r="D118" s="84"/>
      <c r="E118" s="7" t="s">
        <v>103</v>
      </c>
      <c r="F118" s="18"/>
      <c r="G118" s="18"/>
      <c r="H118" s="18"/>
      <c r="I118" s="58">
        <v>300000</v>
      </c>
      <c r="J118" s="75"/>
      <c r="K118" s="75"/>
      <c r="L118" s="244"/>
      <c r="M118" s="244"/>
      <c r="N118" s="244"/>
    </row>
    <row r="119" spans="1:14" ht="36.75" customHeight="1" hidden="1">
      <c r="A119" s="115"/>
      <c r="B119" s="115"/>
      <c r="C119" s="116"/>
      <c r="D119" s="127"/>
      <c r="E119" s="7" t="s">
        <v>91</v>
      </c>
      <c r="F119" s="18"/>
      <c r="G119" s="18"/>
      <c r="H119" s="18"/>
      <c r="I119" s="58"/>
      <c r="J119" s="75"/>
      <c r="K119" s="75"/>
      <c r="L119" s="244"/>
      <c r="M119" s="244"/>
      <c r="N119" s="244"/>
    </row>
    <row r="120" spans="1:14" ht="42.75" customHeight="1" hidden="1">
      <c r="A120" s="115"/>
      <c r="B120" s="115"/>
      <c r="C120" s="116"/>
      <c r="D120" s="127"/>
      <c r="E120" s="7" t="s">
        <v>92</v>
      </c>
      <c r="F120" s="18"/>
      <c r="G120" s="18"/>
      <c r="H120" s="18"/>
      <c r="I120" s="58"/>
      <c r="J120" s="75"/>
      <c r="K120" s="75"/>
      <c r="L120" s="244"/>
      <c r="M120" s="244"/>
      <c r="N120" s="244"/>
    </row>
    <row r="121" spans="1:14" ht="57.75" customHeight="1" hidden="1">
      <c r="A121" s="115"/>
      <c r="B121" s="115"/>
      <c r="C121" s="116"/>
      <c r="D121" s="127"/>
      <c r="E121" s="7" t="s">
        <v>93</v>
      </c>
      <c r="F121" s="18"/>
      <c r="G121" s="18"/>
      <c r="H121" s="18"/>
      <c r="I121" s="58"/>
      <c r="J121" s="75"/>
      <c r="K121" s="75"/>
      <c r="L121" s="244"/>
      <c r="M121" s="244"/>
      <c r="N121" s="244"/>
    </row>
    <row r="122" spans="1:14" ht="36.75" customHeight="1" hidden="1">
      <c r="A122" s="167"/>
      <c r="B122" s="167"/>
      <c r="C122" s="168"/>
      <c r="D122" s="169"/>
      <c r="E122" s="45" t="s">
        <v>106</v>
      </c>
      <c r="F122" s="36"/>
      <c r="G122" s="36"/>
      <c r="H122" s="36"/>
      <c r="I122" s="101">
        <f>I123</f>
        <v>0</v>
      </c>
      <c r="J122" s="75"/>
      <c r="K122" s="75"/>
      <c r="L122" s="244"/>
      <c r="M122" s="244"/>
      <c r="N122" s="244"/>
    </row>
    <row r="123" spans="1:14" ht="88.5" customHeight="1" hidden="1">
      <c r="A123" s="81"/>
      <c r="B123" s="81"/>
      <c r="C123" s="82"/>
      <c r="D123" s="84"/>
      <c r="E123" s="46" t="s">
        <v>105</v>
      </c>
      <c r="F123" s="18"/>
      <c r="G123" s="18"/>
      <c r="H123" s="18"/>
      <c r="I123" s="58"/>
      <c r="J123" s="75"/>
      <c r="K123" s="75"/>
      <c r="L123" s="244"/>
      <c r="M123" s="244"/>
      <c r="N123" s="244"/>
    </row>
    <row r="124" spans="1:14" ht="36.75" customHeight="1" hidden="1">
      <c r="A124" s="167"/>
      <c r="B124" s="167"/>
      <c r="C124" s="168"/>
      <c r="D124" s="169"/>
      <c r="E124" s="45" t="s">
        <v>64</v>
      </c>
      <c r="F124" s="36"/>
      <c r="G124" s="36"/>
      <c r="H124" s="36"/>
      <c r="I124" s="101">
        <f>I125</f>
        <v>0</v>
      </c>
      <c r="J124" s="75"/>
      <c r="K124" s="75"/>
      <c r="L124" s="244"/>
      <c r="M124" s="244"/>
      <c r="N124" s="244"/>
    </row>
    <row r="125" spans="1:14" ht="36.75" customHeight="1" hidden="1">
      <c r="A125" s="81"/>
      <c r="B125" s="81"/>
      <c r="C125" s="82"/>
      <c r="D125" s="84"/>
      <c r="E125" s="44" t="s">
        <v>65</v>
      </c>
      <c r="F125" s="18"/>
      <c r="G125" s="18"/>
      <c r="H125" s="18"/>
      <c r="I125" s="58"/>
      <c r="J125" s="75"/>
      <c r="K125" s="75"/>
      <c r="L125" s="244"/>
      <c r="M125" s="244"/>
      <c r="N125" s="244"/>
    </row>
    <row r="126" spans="1:14" ht="36.75" customHeight="1" hidden="1">
      <c r="A126" s="167"/>
      <c r="B126" s="167"/>
      <c r="C126" s="168"/>
      <c r="D126" s="169"/>
      <c r="E126" s="45" t="s">
        <v>94</v>
      </c>
      <c r="F126" s="36"/>
      <c r="G126" s="36"/>
      <c r="H126" s="36"/>
      <c r="I126" s="101">
        <f>I127</f>
        <v>0</v>
      </c>
      <c r="J126" s="75"/>
      <c r="K126" s="75"/>
      <c r="L126" s="244"/>
      <c r="M126" s="244"/>
      <c r="N126" s="244"/>
    </row>
    <row r="127" spans="1:14" ht="60" customHeight="1" hidden="1">
      <c r="A127" s="81"/>
      <c r="B127" s="81"/>
      <c r="C127" s="82"/>
      <c r="D127" s="84"/>
      <c r="E127" s="44" t="s">
        <v>95</v>
      </c>
      <c r="F127" s="18"/>
      <c r="G127" s="18"/>
      <c r="H127" s="18"/>
      <c r="I127" s="58"/>
      <c r="J127" s="75"/>
      <c r="K127" s="75"/>
      <c r="L127" s="244"/>
      <c r="M127" s="244"/>
      <c r="N127" s="244"/>
    </row>
    <row r="128" spans="1:14" ht="48.75" customHeight="1">
      <c r="A128" s="167"/>
      <c r="B128" s="167"/>
      <c r="C128" s="168"/>
      <c r="D128" s="169"/>
      <c r="E128" s="45" t="s">
        <v>58</v>
      </c>
      <c r="F128" s="36"/>
      <c r="G128" s="36"/>
      <c r="H128" s="36"/>
      <c r="I128" s="101">
        <f>I129</f>
        <v>15000000</v>
      </c>
      <c r="J128" s="75"/>
      <c r="K128" s="75"/>
      <c r="L128" s="244"/>
      <c r="M128" s="244"/>
      <c r="N128" s="244"/>
    </row>
    <row r="129" spans="1:14" ht="93.75" customHeight="1">
      <c r="A129" s="81"/>
      <c r="B129" s="81"/>
      <c r="C129" s="82"/>
      <c r="D129" s="84"/>
      <c r="E129" s="44" t="s">
        <v>80</v>
      </c>
      <c r="F129" s="18"/>
      <c r="G129" s="18"/>
      <c r="H129" s="18"/>
      <c r="I129" s="58">
        <v>15000000</v>
      </c>
      <c r="J129" s="75"/>
      <c r="K129" s="75"/>
      <c r="L129" s="246"/>
      <c r="M129" s="244"/>
      <c r="N129" s="244"/>
    </row>
    <row r="130" spans="1:14" ht="103.5" customHeight="1">
      <c r="A130" s="104" t="s">
        <v>262</v>
      </c>
      <c r="B130" s="104">
        <v>9730</v>
      </c>
      <c r="C130" s="128" t="s">
        <v>41</v>
      </c>
      <c r="D130" s="124" t="s">
        <v>263</v>
      </c>
      <c r="E130" s="237"/>
      <c r="F130" s="20"/>
      <c r="G130" s="20"/>
      <c r="H130" s="20"/>
      <c r="I130" s="57">
        <f>I132</f>
        <v>2000000</v>
      </c>
      <c r="J130" s="75"/>
      <c r="K130" s="75"/>
      <c r="L130" s="244"/>
      <c r="M130" s="244"/>
      <c r="N130" s="244"/>
    </row>
    <row r="131" spans="1:14" ht="14.25" customHeight="1">
      <c r="A131" s="5"/>
      <c r="B131" s="5"/>
      <c r="C131" s="6"/>
      <c r="D131" s="125" t="s">
        <v>54</v>
      </c>
      <c r="E131" s="44"/>
      <c r="F131" s="18"/>
      <c r="G131" s="18"/>
      <c r="H131" s="18"/>
      <c r="I131" s="52"/>
      <c r="J131" s="75"/>
      <c r="K131" s="75"/>
      <c r="L131" s="244"/>
      <c r="M131" s="244"/>
      <c r="N131" s="244"/>
    </row>
    <row r="132" spans="1:14" ht="24" customHeight="1">
      <c r="A132" s="5"/>
      <c r="B132" s="5"/>
      <c r="C132" s="6"/>
      <c r="D132" s="71"/>
      <c r="E132" s="130" t="s">
        <v>5</v>
      </c>
      <c r="F132" s="18"/>
      <c r="G132" s="18"/>
      <c r="H132" s="18"/>
      <c r="I132" s="58">
        <v>2000000</v>
      </c>
      <c r="J132" s="75"/>
      <c r="K132" s="75"/>
      <c r="L132" s="244"/>
      <c r="M132" s="244"/>
      <c r="N132" s="244"/>
    </row>
    <row r="133" spans="1:14" ht="40.5" customHeight="1">
      <c r="A133" s="104" t="s">
        <v>264</v>
      </c>
      <c r="B133" s="104">
        <v>9750</v>
      </c>
      <c r="C133" s="128" t="s">
        <v>41</v>
      </c>
      <c r="D133" s="124" t="s">
        <v>265</v>
      </c>
      <c r="E133" s="237"/>
      <c r="F133" s="20"/>
      <c r="G133" s="20"/>
      <c r="H133" s="20"/>
      <c r="I133" s="57">
        <f>I135+I136</f>
        <v>20000000</v>
      </c>
      <c r="J133" s="75"/>
      <c r="K133" s="75"/>
      <c r="L133" s="244"/>
      <c r="M133" s="244"/>
      <c r="N133" s="244"/>
    </row>
    <row r="134" spans="1:14" ht="14.25" customHeight="1">
      <c r="A134" s="5"/>
      <c r="B134" s="5"/>
      <c r="C134" s="6"/>
      <c r="D134" s="125" t="s">
        <v>54</v>
      </c>
      <c r="E134" s="44"/>
      <c r="F134" s="18"/>
      <c r="G134" s="18"/>
      <c r="H134" s="18"/>
      <c r="I134" s="52"/>
      <c r="J134" s="75"/>
      <c r="K134" s="75"/>
      <c r="L134" s="244"/>
      <c r="M134" s="244"/>
      <c r="N134" s="244"/>
    </row>
    <row r="135" spans="1:14" ht="123.75" customHeight="1">
      <c r="A135" s="115"/>
      <c r="B135" s="115"/>
      <c r="C135" s="116"/>
      <c r="D135" s="127"/>
      <c r="E135" s="130" t="s">
        <v>266</v>
      </c>
      <c r="F135" s="18"/>
      <c r="G135" s="18"/>
      <c r="H135" s="18"/>
      <c r="I135" s="58">
        <v>1500000</v>
      </c>
      <c r="J135" s="75"/>
      <c r="K135" s="75"/>
      <c r="L135" s="244"/>
      <c r="M135" s="244"/>
      <c r="N135" s="244"/>
    </row>
    <row r="136" spans="1:14" ht="102.75" customHeight="1">
      <c r="A136" s="115"/>
      <c r="B136" s="115"/>
      <c r="C136" s="116"/>
      <c r="D136" s="127"/>
      <c r="E136" s="130" t="s">
        <v>267</v>
      </c>
      <c r="F136" s="18"/>
      <c r="G136" s="18"/>
      <c r="H136" s="18"/>
      <c r="I136" s="58">
        <v>18500000</v>
      </c>
      <c r="J136" s="75"/>
      <c r="K136" s="75"/>
      <c r="L136" s="244"/>
      <c r="M136" s="244"/>
      <c r="N136" s="244"/>
    </row>
    <row r="137" spans="1:14" s="11" customFormat="1" ht="36.75" customHeight="1" hidden="1">
      <c r="A137" s="206" t="s">
        <v>241</v>
      </c>
      <c r="B137" s="207"/>
      <c r="C137" s="208"/>
      <c r="D137" s="209" t="s">
        <v>42</v>
      </c>
      <c r="E137" s="210"/>
      <c r="F137" s="16"/>
      <c r="G137" s="16"/>
      <c r="H137" s="16"/>
      <c r="I137" s="53">
        <v>0</v>
      </c>
      <c r="J137" s="138"/>
      <c r="K137" s="138"/>
      <c r="L137" s="227"/>
      <c r="M137" s="227"/>
      <c r="N137" s="227"/>
    </row>
    <row r="138" spans="1:14" s="10" customFormat="1" ht="36.75" customHeight="1" hidden="1">
      <c r="A138" s="190"/>
      <c r="B138" s="191"/>
      <c r="C138" s="192"/>
      <c r="D138" s="193"/>
      <c r="E138" s="211"/>
      <c r="F138" s="108"/>
      <c r="G138" s="108"/>
      <c r="H138" s="108"/>
      <c r="I138" s="132"/>
      <c r="J138" s="139"/>
      <c r="K138" s="139"/>
      <c r="L138" s="247"/>
      <c r="M138" s="247"/>
      <c r="N138" s="247"/>
    </row>
    <row r="139" spans="1:14" ht="60" customHeight="1">
      <c r="A139" s="206" t="s">
        <v>127</v>
      </c>
      <c r="B139" s="207"/>
      <c r="C139" s="208"/>
      <c r="D139" s="232" t="s">
        <v>271</v>
      </c>
      <c r="E139" s="233"/>
      <c r="F139" s="231"/>
      <c r="G139" s="231"/>
      <c r="H139" s="231"/>
      <c r="I139" s="53">
        <f>I140</f>
        <v>2300000</v>
      </c>
      <c r="J139" s="75"/>
      <c r="K139" s="75"/>
      <c r="L139" s="244"/>
      <c r="M139" s="244"/>
      <c r="N139" s="244"/>
    </row>
    <row r="140" spans="1:14" ht="43.5" customHeight="1">
      <c r="A140" s="98" t="s">
        <v>128</v>
      </c>
      <c r="B140" s="99"/>
      <c r="C140" s="100"/>
      <c r="D140" s="94" t="s">
        <v>53</v>
      </c>
      <c r="E140" s="214"/>
      <c r="F140" s="181"/>
      <c r="G140" s="181"/>
      <c r="H140" s="181"/>
      <c r="I140" s="182">
        <f>I141</f>
        <v>2300000</v>
      </c>
      <c r="J140" s="75"/>
      <c r="K140" s="75"/>
      <c r="L140" s="244"/>
      <c r="M140" s="244"/>
      <c r="N140" s="244"/>
    </row>
    <row r="141" spans="1:14" ht="27">
      <c r="A141" s="5">
        <v>1917670</v>
      </c>
      <c r="B141" s="5">
        <v>7670</v>
      </c>
      <c r="C141" s="6" t="s">
        <v>21</v>
      </c>
      <c r="D141" s="71" t="s">
        <v>48</v>
      </c>
      <c r="E141" s="19" t="s">
        <v>89</v>
      </c>
      <c r="F141" s="41"/>
      <c r="G141" s="41"/>
      <c r="H141" s="41"/>
      <c r="I141" s="57">
        <f>I144+I145</f>
        <v>2300000</v>
      </c>
      <c r="J141" s="75"/>
      <c r="K141" s="75"/>
      <c r="L141" s="244"/>
      <c r="M141" s="244"/>
      <c r="N141" s="244"/>
    </row>
    <row r="142" spans="1:14" ht="13.5">
      <c r="A142" s="5"/>
      <c r="B142" s="5"/>
      <c r="C142" s="6"/>
      <c r="D142" s="72" t="s">
        <v>54</v>
      </c>
      <c r="E142" s="44"/>
      <c r="F142" s="18"/>
      <c r="G142" s="18"/>
      <c r="H142" s="18"/>
      <c r="I142" s="52"/>
      <c r="J142" s="75"/>
      <c r="K142" s="75"/>
      <c r="L142" s="244"/>
      <c r="M142" s="244"/>
      <c r="N142" s="244"/>
    </row>
    <row r="143" spans="1:14" ht="30" customHeight="1">
      <c r="A143" s="5"/>
      <c r="B143" s="5"/>
      <c r="C143" s="6"/>
      <c r="D143" s="71"/>
      <c r="E143" s="47" t="s">
        <v>261</v>
      </c>
      <c r="F143" s="41"/>
      <c r="G143" s="41"/>
      <c r="H143" s="41"/>
      <c r="I143" s="65">
        <f>I144+I145</f>
        <v>2300000</v>
      </c>
      <c r="J143" s="75"/>
      <c r="K143" s="75"/>
      <c r="L143" s="244"/>
      <c r="M143" s="244"/>
      <c r="N143" s="244"/>
    </row>
    <row r="144" spans="1:43" ht="37.5" customHeight="1" hidden="1">
      <c r="A144" s="5"/>
      <c r="B144" s="5"/>
      <c r="C144" s="6"/>
      <c r="D144" s="71"/>
      <c r="E144" s="46" t="s">
        <v>90</v>
      </c>
      <c r="F144" s="41"/>
      <c r="G144" s="41"/>
      <c r="H144" s="41"/>
      <c r="I144" s="63">
        <f>5000000-2000000-3000000</f>
        <v>0</v>
      </c>
      <c r="J144" s="75"/>
      <c r="K144" s="75"/>
      <c r="L144" s="244"/>
      <c r="M144" s="244"/>
      <c r="N144" s="244"/>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row>
    <row r="145" spans="1:43" s="37" customFormat="1" ht="158.25" customHeight="1">
      <c r="A145" s="5"/>
      <c r="B145" s="5"/>
      <c r="C145" s="6"/>
      <c r="D145" s="71"/>
      <c r="E145" s="46" t="s">
        <v>129</v>
      </c>
      <c r="F145" s="41"/>
      <c r="G145" s="41"/>
      <c r="H145" s="41"/>
      <c r="I145" s="63">
        <v>2300000</v>
      </c>
      <c r="J145" s="75"/>
      <c r="K145" s="75"/>
      <c r="L145" s="244"/>
      <c r="M145" s="244"/>
      <c r="N145" s="244"/>
      <c r="O145" s="51"/>
      <c r="P145" s="102">
        <f>I143+I153+I107+I35+I172</f>
        <v>71300000</v>
      </c>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row>
    <row r="146" spans="1:16" s="51" customFormat="1" ht="36.75" customHeight="1">
      <c r="A146" s="206" t="s">
        <v>242</v>
      </c>
      <c r="B146" s="207"/>
      <c r="C146" s="208"/>
      <c r="D146" s="209" t="s">
        <v>243</v>
      </c>
      <c r="E146" s="234"/>
      <c r="F146" s="143"/>
      <c r="G146" s="143"/>
      <c r="H146" s="143"/>
      <c r="I146" s="53">
        <f>I147</f>
        <v>100000</v>
      </c>
      <c r="J146" s="138"/>
      <c r="K146" s="138"/>
      <c r="L146" s="227"/>
      <c r="M146" s="227"/>
      <c r="N146" s="227"/>
      <c r="P146" s="102"/>
    </row>
    <row r="147" spans="1:16" s="55" customFormat="1" ht="42.75" customHeight="1">
      <c r="A147" s="98" t="s">
        <v>244</v>
      </c>
      <c r="B147" s="99"/>
      <c r="C147" s="100"/>
      <c r="D147" s="188" t="s">
        <v>245</v>
      </c>
      <c r="E147" s="215"/>
      <c r="F147" s="212"/>
      <c r="G147" s="212"/>
      <c r="H147" s="212"/>
      <c r="I147" s="182">
        <f>I148</f>
        <v>100000</v>
      </c>
      <c r="J147" s="139"/>
      <c r="K147" s="139"/>
      <c r="L147" s="247"/>
      <c r="M147" s="247"/>
      <c r="N147" s="247"/>
      <c r="P147" s="213"/>
    </row>
    <row r="148" spans="1:43" s="37" customFormat="1" ht="41.25">
      <c r="A148" s="5" t="s">
        <v>246</v>
      </c>
      <c r="B148" s="5" t="s">
        <v>247</v>
      </c>
      <c r="C148" s="6" t="s">
        <v>14</v>
      </c>
      <c r="D148" s="177" t="s">
        <v>248</v>
      </c>
      <c r="E148" s="147" t="s">
        <v>24</v>
      </c>
      <c r="F148" s="41"/>
      <c r="G148" s="41"/>
      <c r="H148" s="41"/>
      <c r="I148" s="57">
        <v>100000</v>
      </c>
      <c r="J148" s="75"/>
      <c r="K148" s="75"/>
      <c r="L148" s="244"/>
      <c r="M148" s="244"/>
      <c r="N148" s="244"/>
      <c r="O148" s="51"/>
      <c r="P148" s="102"/>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row>
    <row r="149" spans="1:43" s="11" customFormat="1" ht="45" customHeight="1">
      <c r="A149" s="206" t="s">
        <v>122</v>
      </c>
      <c r="B149" s="207"/>
      <c r="C149" s="208"/>
      <c r="D149" s="232" t="s">
        <v>44</v>
      </c>
      <c r="E149" s="233"/>
      <c r="F149" s="231"/>
      <c r="G149" s="231"/>
      <c r="H149" s="231"/>
      <c r="I149" s="53">
        <f>I150</f>
        <v>500000</v>
      </c>
      <c r="J149" s="75"/>
      <c r="K149" s="75"/>
      <c r="L149" s="244"/>
      <c r="M149" s="244"/>
      <c r="N149" s="244"/>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s="10" customFormat="1" ht="55.5" customHeight="1">
      <c r="A150" s="98" t="s">
        <v>123</v>
      </c>
      <c r="B150" s="99"/>
      <c r="C150" s="100"/>
      <c r="D150" s="94" t="s">
        <v>52</v>
      </c>
      <c r="E150" s="214"/>
      <c r="F150" s="181"/>
      <c r="G150" s="181"/>
      <c r="H150" s="181"/>
      <c r="I150" s="182">
        <f>I151</f>
        <v>500000</v>
      </c>
      <c r="J150" s="75"/>
      <c r="K150" s="75"/>
      <c r="L150" s="244"/>
      <c r="M150" s="244"/>
      <c r="N150" s="24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row>
    <row r="151" spans="1:14" ht="39.75" customHeight="1">
      <c r="A151" s="5">
        <v>2817670</v>
      </c>
      <c r="B151" s="5">
        <v>7670</v>
      </c>
      <c r="C151" s="6" t="s">
        <v>21</v>
      </c>
      <c r="D151" s="71" t="s">
        <v>48</v>
      </c>
      <c r="E151" s="19" t="s">
        <v>89</v>
      </c>
      <c r="F151" s="41"/>
      <c r="G151" s="41"/>
      <c r="H151" s="41"/>
      <c r="I151" s="57">
        <f>I153</f>
        <v>500000</v>
      </c>
      <c r="J151" s="75"/>
      <c r="K151" s="75"/>
      <c r="L151" s="244"/>
      <c r="M151" s="244"/>
      <c r="N151" s="244"/>
    </row>
    <row r="152" spans="1:14" ht="15" customHeight="1">
      <c r="A152" s="115"/>
      <c r="B152" s="115"/>
      <c r="C152" s="116"/>
      <c r="D152" s="72" t="s">
        <v>54</v>
      </c>
      <c r="E152" s="160"/>
      <c r="F152" s="159"/>
      <c r="G152" s="159"/>
      <c r="H152" s="159"/>
      <c r="I152" s="161"/>
      <c r="J152" s="75"/>
      <c r="K152" s="75"/>
      <c r="L152" s="244"/>
      <c r="M152" s="244"/>
      <c r="N152" s="244"/>
    </row>
    <row r="153" spans="1:14" ht="36" customHeight="1">
      <c r="A153" s="115"/>
      <c r="B153" s="115"/>
      <c r="C153" s="116"/>
      <c r="D153" s="127"/>
      <c r="E153" s="47" t="s">
        <v>88</v>
      </c>
      <c r="F153" s="88"/>
      <c r="G153" s="88"/>
      <c r="H153" s="88"/>
      <c r="I153" s="65">
        <f>I154+I155+I156+I157+I158</f>
        <v>500000</v>
      </c>
      <c r="J153" s="75"/>
      <c r="K153" s="75"/>
      <c r="L153" s="244"/>
      <c r="M153" s="244"/>
      <c r="N153" s="244"/>
    </row>
    <row r="154" spans="1:14" ht="21" customHeight="1">
      <c r="A154" s="81"/>
      <c r="B154" s="81"/>
      <c r="C154" s="82"/>
      <c r="D154" s="84"/>
      <c r="E154" s="7" t="s">
        <v>124</v>
      </c>
      <c r="F154" s="20"/>
      <c r="G154" s="20"/>
      <c r="H154" s="20"/>
      <c r="I154" s="63">
        <v>320000</v>
      </c>
      <c r="J154" s="75"/>
      <c r="K154" s="75"/>
      <c r="L154" s="244"/>
      <c r="M154" s="244"/>
      <c r="N154" s="244"/>
    </row>
    <row r="155" spans="1:14" ht="21" customHeight="1">
      <c r="A155" s="115"/>
      <c r="B155" s="115"/>
      <c r="C155" s="116"/>
      <c r="D155" s="127"/>
      <c r="E155" s="7" t="s">
        <v>125</v>
      </c>
      <c r="F155" s="20"/>
      <c r="G155" s="20"/>
      <c r="H155" s="20"/>
      <c r="I155" s="63">
        <v>71000</v>
      </c>
      <c r="J155" s="75"/>
      <c r="K155" s="75"/>
      <c r="L155" s="244"/>
      <c r="M155" s="244"/>
      <c r="N155" s="244"/>
    </row>
    <row r="156" spans="1:14" ht="33" customHeight="1">
      <c r="A156" s="115"/>
      <c r="B156" s="115"/>
      <c r="C156" s="116"/>
      <c r="D156" s="127"/>
      <c r="E156" s="7" t="s">
        <v>131</v>
      </c>
      <c r="F156" s="20"/>
      <c r="G156" s="20"/>
      <c r="H156" s="20"/>
      <c r="I156" s="63">
        <v>84000</v>
      </c>
      <c r="J156" s="75"/>
      <c r="K156" s="75"/>
      <c r="L156" s="244"/>
      <c r="M156" s="244"/>
      <c r="N156" s="244"/>
    </row>
    <row r="157" spans="1:14" ht="34.5" customHeight="1" hidden="1">
      <c r="A157" s="115"/>
      <c r="B157" s="115"/>
      <c r="C157" s="116"/>
      <c r="D157" s="127"/>
      <c r="E157" s="7" t="s">
        <v>60</v>
      </c>
      <c r="F157" s="20"/>
      <c r="G157" s="20"/>
      <c r="H157" s="20"/>
      <c r="I157" s="63"/>
      <c r="J157" s="75"/>
      <c r="K157" s="75"/>
      <c r="L157" s="244"/>
      <c r="M157" s="244"/>
      <c r="N157" s="244"/>
    </row>
    <row r="158" spans="1:14" ht="37.5" customHeight="1">
      <c r="A158" s="115"/>
      <c r="B158" s="115"/>
      <c r="C158" s="116"/>
      <c r="D158" s="127"/>
      <c r="E158" s="7" t="s">
        <v>126</v>
      </c>
      <c r="F158" s="20"/>
      <c r="G158" s="20"/>
      <c r="H158" s="20"/>
      <c r="I158" s="63">
        <v>25000</v>
      </c>
      <c r="J158" s="75"/>
      <c r="K158" s="75"/>
      <c r="L158" s="244"/>
      <c r="M158" s="244"/>
      <c r="N158" s="244"/>
    </row>
    <row r="159" spans="1:14" s="11" customFormat="1" ht="52.5" customHeight="1">
      <c r="A159" s="206" t="s">
        <v>249</v>
      </c>
      <c r="B159" s="207"/>
      <c r="C159" s="208"/>
      <c r="D159" s="209" t="s">
        <v>272</v>
      </c>
      <c r="E159" s="217"/>
      <c r="F159" s="16"/>
      <c r="G159" s="16"/>
      <c r="H159" s="16"/>
      <c r="I159" s="53">
        <f>I160</f>
        <v>26000</v>
      </c>
      <c r="J159" s="138"/>
      <c r="K159" s="138"/>
      <c r="L159" s="227"/>
      <c r="M159" s="227"/>
      <c r="N159" s="227"/>
    </row>
    <row r="160" spans="1:14" s="10" customFormat="1" ht="55.5" customHeight="1">
      <c r="A160" s="98" t="s">
        <v>250</v>
      </c>
      <c r="B160" s="99"/>
      <c r="C160" s="100"/>
      <c r="D160" s="188" t="s">
        <v>251</v>
      </c>
      <c r="E160" s="188"/>
      <c r="F160" s="218"/>
      <c r="G160" s="218"/>
      <c r="H160" s="218"/>
      <c r="I160" s="182">
        <f>I161</f>
        <v>26000</v>
      </c>
      <c r="J160" s="139"/>
      <c r="K160" s="139"/>
      <c r="L160" s="247"/>
      <c r="M160" s="247"/>
      <c r="N160" s="247"/>
    </row>
    <row r="161" spans="1:14" ht="51" customHeight="1">
      <c r="A161" s="104" t="s">
        <v>6</v>
      </c>
      <c r="B161" s="106">
        <v>8110</v>
      </c>
      <c r="C161" s="6" t="s">
        <v>66</v>
      </c>
      <c r="D161" s="131" t="s">
        <v>285</v>
      </c>
      <c r="E161" s="44" t="s">
        <v>24</v>
      </c>
      <c r="F161" s="159"/>
      <c r="G161" s="159"/>
      <c r="H161" s="159"/>
      <c r="I161" s="52">
        <v>26000</v>
      </c>
      <c r="J161" s="75"/>
      <c r="K161" s="75"/>
      <c r="L161" s="244"/>
      <c r="M161" s="244"/>
      <c r="N161" s="244"/>
    </row>
    <row r="162" spans="1:14" s="11" customFormat="1" ht="27" customHeight="1">
      <c r="A162" s="206" t="s">
        <v>118</v>
      </c>
      <c r="B162" s="207"/>
      <c r="C162" s="208"/>
      <c r="D162" s="209" t="s">
        <v>120</v>
      </c>
      <c r="E162" s="217"/>
      <c r="F162" s="16"/>
      <c r="G162" s="16"/>
      <c r="H162" s="16"/>
      <c r="I162" s="53">
        <f>I163</f>
        <v>3887700</v>
      </c>
      <c r="J162" s="138"/>
      <c r="K162" s="138"/>
      <c r="L162" s="227"/>
      <c r="M162" s="227"/>
      <c r="N162" s="227"/>
    </row>
    <row r="163" spans="1:14" s="10" customFormat="1" ht="41.25">
      <c r="A163" s="98" t="s">
        <v>119</v>
      </c>
      <c r="B163" s="99"/>
      <c r="C163" s="100"/>
      <c r="D163" s="188" t="s">
        <v>50</v>
      </c>
      <c r="E163" s="193"/>
      <c r="F163" s="108"/>
      <c r="G163" s="108"/>
      <c r="H163" s="108"/>
      <c r="I163" s="182">
        <f>I164+I166+I167</f>
        <v>3887700</v>
      </c>
      <c r="J163" s="139"/>
      <c r="K163" s="139"/>
      <c r="L163" s="247"/>
      <c r="M163" s="247"/>
      <c r="N163" s="247"/>
    </row>
    <row r="164" spans="1:43" ht="33" customHeight="1">
      <c r="A164" s="5" t="s">
        <v>7</v>
      </c>
      <c r="B164" s="5">
        <v>6080</v>
      </c>
      <c r="C164" s="6"/>
      <c r="D164" s="71" t="s">
        <v>8</v>
      </c>
      <c r="E164" s="44"/>
      <c r="F164" s="18"/>
      <c r="G164" s="18"/>
      <c r="H164" s="18"/>
      <c r="I164" s="52">
        <v>3437700</v>
      </c>
      <c r="J164" s="75"/>
      <c r="K164" s="75"/>
      <c r="L164" s="244"/>
      <c r="M164" s="244"/>
      <c r="N164" s="244"/>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row>
    <row r="165" spans="1:43" s="80" customFormat="1" ht="45" customHeight="1">
      <c r="A165" s="154" t="s">
        <v>9</v>
      </c>
      <c r="B165" s="154">
        <v>6082</v>
      </c>
      <c r="C165" s="200" t="s">
        <v>10</v>
      </c>
      <c r="D165" s="201" t="s">
        <v>11</v>
      </c>
      <c r="E165" s="219" t="s">
        <v>24</v>
      </c>
      <c r="F165" s="202"/>
      <c r="G165" s="202"/>
      <c r="H165" s="202"/>
      <c r="I165" s="58">
        <v>3437700</v>
      </c>
      <c r="J165" s="79"/>
      <c r="K165" s="79"/>
      <c r="L165" s="248"/>
      <c r="M165" s="248"/>
      <c r="N165" s="248"/>
      <c r="O165" s="220"/>
      <c r="P165" s="220"/>
      <c r="Q165" s="220"/>
      <c r="R165" s="220"/>
      <c r="S165" s="220"/>
      <c r="T165" s="220"/>
      <c r="U165" s="220"/>
      <c r="V165" s="220"/>
      <c r="W165" s="220"/>
      <c r="X165" s="220"/>
      <c r="Y165" s="220"/>
      <c r="Z165" s="220"/>
      <c r="AA165" s="220"/>
      <c r="AB165" s="220"/>
      <c r="AC165" s="220"/>
      <c r="AD165" s="220"/>
      <c r="AE165" s="220"/>
      <c r="AF165" s="220"/>
      <c r="AG165" s="220"/>
      <c r="AH165" s="220"/>
      <c r="AI165" s="220"/>
      <c r="AJ165" s="220"/>
      <c r="AK165" s="220"/>
      <c r="AL165" s="220"/>
      <c r="AM165" s="220"/>
      <c r="AN165" s="220"/>
      <c r="AO165" s="220"/>
      <c r="AP165" s="220"/>
      <c r="AQ165" s="220"/>
    </row>
    <row r="166" spans="1:43" ht="95.25" customHeight="1">
      <c r="A166" s="5">
        <v>3117130</v>
      </c>
      <c r="B166" s="5">
        <v>7130</v>
      </c>
      <c r="C166" s="6" t="s">
        <v>38</v>
      </c>
      <c r="D166" s="71" t="s">
        <v>121</v>
      </c>
      <c r="E166" s="19" t="s">
        <v>132</v>
      </c>
      <c r="F166" s="18"/>
      <c r="G166" s="18"/>
      <c r="H166" s="18"/>
      <c r="I166" s="52">
        <v>150000</v>
      </c>
      <c r="J166" s="75"/>
      <c r="K166" s="75"/>
      <c r="L166" s="244"/>
      <c r="M166" s="244"/>
      <c r="N166" s="245">
        <v>150000</v>
      </c>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row>
    <row r="167" spans="1:43" ht="119.25" customHeight="1">
      <c r="A167" s="5">
        <v>3117660</v>
      </c>
      <c r="B167" s="5">
        <v>7660</v>
      </c>
      <c r="C167" s="6" t="s">
        <v>21</v>
      </c>
      <c r="D167" s="71" t="s">
        <v>72</v>
      </c>
      <c r="E167" s="19" t="s">
        <v>130</v>
      </c>
      <c r="F167" s="18"/>
      <c r="G167" s="18"/>
      <c r="H167" s="18"/>
      <c r="I167" s="52">
        <v>300000</v>
      </c>
      <c r="J167" s="75"/>
      <c r="K167" s="75"/>
      <c r="L167" s="244"/>
      <c r="M167" s="244"/>
      <c r="N167" s="245">
        <v>300000</v>
      </c>
      <c r="O167" s="11"/>
      <c r="P167" s="227">
        <f>I166+I167</f>
        <v>450000</v>
      </c>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row>
    <row r="168" spans="1:14" s="11" customFormat="1" ht="32.25" customHeight="1">
      <c r="A168" s="206" t="s">
        <v>115</v>
      </c>
      <c r="B168" s="207"/>
      <c r="C168" s="208"/>
      <c r="D168" s="209" t="s">
        <v>114</v>
      </c>
      <c r="E168" s="217"/>
      <c r="F168" s="16"/>
      <c r="G168" s="16"/>
      <c r="H168" s="16"/>
      <c r="I168" s="53">
        <f>I169</f>
        <v>200000</v>
      </c>
      <c r="J168" s="138"/>
      <c r="K168" s="138"/>
      <c r="L168" s="227"/>
      <c r="M168" s="227"/>
      <c r="N168" s="227"/>
    </row>
    <row r="169" spans="1:14" s="10" customFormat="1" ht="57" customHeight="1">
      <c r="A169" s="98" t="s">
        <v>116</v>
      </c>
      <c r="B169" s="99"/>
      <c r="C169" s="100"/>
      <c r="D169" s="188" t="s">
        <v>252</v>
      </c>
      <c r="E169" s="193"/>
      <c r="F169" s="108"/>
      <c r="G169" s="108"/>
      <c r="H169" s="108"/>
      <c r="I169" s="182">
        <f>I170</f>
        <v>200000</v>
      </c>
      <c r="J169" s="139"/>
      <c r="K169" s="139"/>
      <c r="L169" s="247"/>
      <c r="M169" s="247"/>
      <c r="N169" s="247"/>
    </row>
    <row r="170" spans="1:14" ht="37.5" customHeight="1">
      <c r="A170" s="5" t="s">
        <v>117</v>
      </c>
      <c r="B170" s="5">
        <v>7670</v>
      </c>
      <c r="C170" s="6" t="s">
        <v>21</v>
      </c>
      <c r="D170" s="71" t="s">
        <v>48</v>
      </c>
      <c r="E170" s="19" t="s">
        <v>89</v>
      </c>
      <c r="F170" s="41"/>
      <c r="G170" s="41"/>
      <c r="H170" s="41"/>
      <c r="I170" s="57">
        <f>I172</f>
        <v>200000</v>
      </c>
      <c r="J170" s="75"/>
      <c r="K170" s="75"/>
      <c r="L170" s="244"/>
      <c r="M170" s="244"/>
      <c r="N170" s="244"/>
    </row>
    <row r="171" spans="1:14" ht="13.5">
      <c r="A171" s="115"/>
      <c r="B171" s="115"/>
      <c r="C171" s="116"/>
      <c r="D171" s="125" t="s">
        <v>54</v>
      </c>
      <c r="E171" s="44"/>
      <c r="F171" s="18"/>
      <c r="G171" s="18"/>
      <c r="H171" s="18"/>
      <c r="I171" s="52"/>
      <c r="J171" s="75"/>
      <c r="K171" s="75"/>
      <c r="L171" s="244"/>
      <c r="M171" s="244"/>
      <c r="N171" s="244"/>
    </row>
    <row r="172" spans="1:14" ht="37.5" customHeight="1">
      <c r="A172" s="115"/>
      <c r="B172" s="115"/>
      <c r="C172" s="116"/>
      <c r="D172" s="127"/>
      <c r="E172" s="47" t="s">
        <v>85</v>
      </c>
      <c r="F172" s="41"/>
      <c r="G172" s="41"/>
      <c r="H172" s="41"/>
      <c r="I172" s="64">
        <f>I173+I174</f>
        <v>200000</v>
      </c>
      <c r="J172" s="75"/>
      <c r="K172" s="75"/>
      <c r="L172" s="244"/>
      <c r="M172" s="244"/>
      <c r="N172" s="244"/>
    </row>
    <row r="173" spans="1:14" ht="24.75" customHeight="1">
      <c r="A173" s="81"/>
      <c r="B173" s="81"/>
      <c r="C173" s="82"/>
      <c r="D173" s="84"/>
      <c r="E173" s="43" t="s">
        <v>86</v>
      </c>
      <c r="F173" s="20"/>
      <c r="G173" s="20"/>
      <c r="H173" s="20"/>
      <c r="I173" s="63">
        <v>163935</v>
      </c>
      <c r="J173" s="75"/>
      <c r="K173" s="75"/>
      <c r="L173" s="244"/>
      <c r="M173" s="244"/>
      <c r="N173" s="244"/>
    </row>
    <row r="174" spans="1:14" ht="39" customHeight="1">
      <c r="A174" s="115"/>
      <c r="B174" s="115"/>
      <c r="C174" s="116"/>
      <c r="D174" s="127"/>
      <c r="E174" s="7" t="s">
        <v>87</v>
      </c>
      <c r="F174" s="20"/>
      <c r="G174" s="20"/>
      <c r="H174" s="20"/>
      <c r="I174" s="63">
        <v>36065</v>
      </c>
      <c r="J174" s="75"/>
      <c r="K174" s="75"/>
      <c r="L174" s="244"/>
      <c r="M174" s="244"/>
      <c r="N174" s="244"/>
    </row>
    <row r="175" spans="1:14" s="11" customFormat="1" ht="41.25" hidden="1">
      <c r="A175" s="95" t="s">
        <v>253</v>
      </c>
      <c r="B175" s="96"/>
      <c r="C175" s="97"/>
      <c r="D175" s="171" t="s">
        <v>254</v>
      </c>
      <c r="E175" s="217"/>
      <c r="F175" s="16"/>
      <c r="G175" s="16"/>
      <c r="H175" s="16"/>
      <c r="I175" s="179">
        <f>I176</f>
        <v>0</v>
      </c>
      <c r="J175" s="138"/>
      <c r="K175" s="138"/>
      <c r="L175" s="227"/>
      <c r="M175" s="227"/>
      <c r="N175" s="227"/>
    </row>
    <row r="176" spans="1:14" s="10" customFormat="1" ht="13.5" hidden="1">
      <c r="A176" s="98" t="s">
        <v>255</v>
      </c>
      <c r="B176" s="99"/>
      <c r="C176" s="100"/>
      <c r="D176" s="188" t="s">
        <v>256</v>
      </c>
      <c r="E176" s="193"/>
      <c r="F176" s="108"/>
      <c r="G176" s="108"/>
      <c r="H176" s="108"/>
      <c r="I176" s="182">
        <f>I177</f>
        <v>0</v>
      </c>
      <c r="J176" s="139"/>
      <c r="K176" s="139"/>
      <c r="L176" s="247"/>
      <c r="M176" s="247"/>
      <c r="N176" s="247"/>
    </row>
    <row r="177" spans="1:14" ht="13.5" hidden="1">
      <c r="A177" s="115"/>
      <c r="B177" s="115"/>
      <c r="C177" s="116"/>
      <c r="D177" s="127"/>
      <c r="E177" s="7"/>
      <c r="F177" s="20"/>
      <c r="G177" s="20"/>
      <c r="H177" s="20"/>
      <c r="I177" s="57"/>
      <c r="J177" s="75"/>
      <c r="K177" s="75"/>
      <c r="L177" s="244"/>
      <c r="M177" s="244"/>
      <c r="N177" s="244"/>
    </row>
    <row r="178" spans="1:14" s="11" customFormat="1" ht="41.25" hidden="1">
      <c r="A178" s="95" t="s">
        <v>257</v>
      </c>
      <c r="B178" s="96"/>
      <c r="C178" s="97"/>
      <c r="D178" s="171" t="s">
        <v>254</v>
      </c>
      <c r="E178" s="217"/>
      <c r="F178" s="16"/>
      <c r="G178" s="16"/>
      <c r="H178" s="16"/>
      <c r="I178" s="179">
        <f>I179</f>
        <v>0</v>
      </c>
      <c r="J178" s="138"/>
      <c r="K178" s="138"/>
      <c r="L178" s="227"/>
      <c r="M178" s="227"/>
      <c r="N178" s="227"/>
    </row>
    <row r="179" spans="1:14" s="10" customFormat="1" ht="27" hidden="1">
      <c r="A179" s="98" t="s">
        <v>258</v>
      </c>
      <c r="B179" s="99"/>
      <c r="C179" s="100"/>
      <c r="D179" s="174" t="s">
        <v>27</v>
      </c>
      <c r="E179" s="193"/>
      <c r="F179" s="108"/>
      <c r="G179" s="108"/>
      <c r="H179" s="108"/>
      <c r="I179" s="182">
        <f>I180+I181</f>
        <v>0</v>
      </c>
      <c r="J179" s="139"/>
      <c r="K179" s="139"/>
      <c r="L179" s="247"/>
      <c r="M179" s="247"/>
      <c r="N179" s="247"/>
    </row>
    <row r="180" spans="1:14" s="42" customFormat="1" ht="56.25" customHeight="1" hidden="1">
      <c r="A180" s="104">
        <v>4026010</v>
      </c>
      <c r="B180" s="106">
        <v>6010</v>
      </c>
      <c r="C180" s="103" t="s">
        <v>28</v>
      </c>
      <c r="D180" s="71" t="s">
        <v>133</v>
      </c>
      <c r="E180" s="19" t="s">
        <v>24</v>
      </c>
      <c r="F180" s="20"/>
      <c r="G180" s="20"/>
      <c r="H180" s="20"/>
      <c r="I180" s="57">
        <v>0</v>
      </c>
      <c r="J180" s="75"/>
      <c r="K180" s="75"/>
      <c r="L180" s="244"/>
      <c r="M180" s="244"/>
      <c r="N180" s="244"/>
    </row>
    <row r="181" spans="1:14" ht="33" customHeight="1" hidden="1">
      <c r="A181" s="5">
        <v>4026030</v>
      </c>
      <c r="B181" s="5">
        <v>6030</v>
      </c>
      <c r="C181" s="6" t="s">
        <v>28</v>
      </c>
      <c r="D181" s="71" t="s">
        <v>134</v>
      </c>
      <c r="E181" s="19" t="s">
        <v>24</v>
      </c>
      <c r="F181" s="18"/>
      <c r="G181" s="18"/>
      <c r="H181" s="18"/>
      <c r="I181" s="52">
        <v>0</v>
      </c>
      <c r="J181" s="75"/>
      <c r="K181" s="75"/>
      <c r="L181" s="244"/>
      <c r="M181" s="244"/>
      <c r="N181" s="244"/>
    </row>
    <row r="182" spans="1:14" ht="41.25" hidden="1">
      <c r="A182" s="95" t="s">
        <v>259</v>
      </c>
      <c r="B182" s="96"/>
      <c r="C182" s="97"/>
      <c r="D182" s="171" t="s">
        <v>254</v>
      </c>
      <c r="E182" s="15"/>
      <c r="F182" s="16"/>
      <c r="G182" s="16"/>
      <c r="H182" s="16"/>
      <c r="I182" s="179">
        <f>I183</f>
        <v>0</v>
      </c>
      <c r="J182" s="75"/>
      <c r="K182" s="75"/>
      <c r="L182" s="244"/>
      <c r="M182" s="244"/>
      <c r="N182" s="244"/>
    </row>
    <row r="183" spans="1:14" ht="33" customHeight="1" hidden="1">
      <c r="A183" s="98" t="s">
        <v>260</v>
      </c>
      <c r="B183" s="99"/>
      <c r="C183" s="100"/>
      <c r="D183" s="174" t="s">
        <v>104</v>
      </c>
      <c r="E183" s="107"/>
      <c r="F183" s="108"/>
      <c r="G183" s="108"/>
      <c r="H183" s="108"/>
      <c r="I183" s="182">
        <f>I184+I185</f>
        <v>0</v>
      </c>
      <c r="J183" s="75"/>
      <c r="K183" s="75"/>
      <c r="L183" s="244"/>
      <c r="M183" s="244"/>
      <c r="N183" s="244"/>
    </row>
    <row r="184" spans="1:14" s="42" customFormat="1" ht="56.25" customHeight="1" hidden="1">
      <c r="A184" s="104">
        <v>4036010</v>
      </c>
      <c r="B184" s="106">
        <v>6010</v>
      </c>
      <c r="C184" s="103" t="s">
        <v>28</v>
      </c>
      <c r="D184" s="71" t="s">
        <v>133</v>
      </c>
      <c r="E184" s="19" t="s">
        <v>24</v>
      </c>
      <c r="F184" s="20"/>
      <c r="G184" s="20"/>
      <c r="H184" s="20"/>
      <c r="I184" s="57">
        <v>0</v>
      </c>
      <c r="J184" s="75"/>
      <c r="K184" s="75"/>
      <c r="L184" s="244"/>
      <c r="M184" s="244"/>
      <c r="N184" s="244"/>
    </row>
    <row r="185" spans="1:14" ht="29.25" customHeight="1" hidden="1">
      <c r="A185" s="5">
        <v>4036030</v>
      </c>
      <c r="B185" s="5">
        <v>6030</v>
      </c>
      <c r="C185" s="6" t="s">
        <v>28</v>
      </c>
      <c r="D185" s="71" t="s">
        <v>134</v>
      </c>
      <c r="E185" s="19" t="s">
        <v>24</v>
      </c>
      <c r="F185" s="18"/>
      <c r="G185" s="18"/>
      <c r="H185" s="18"/>
      <c r="I185" s="52">
        <v>0</v>
      </c>
      <c r="J185" s="75"/>
      <c r="K185" s="75"/>
      <c r="L185" s="244"/>
      <c r="M185" s="244"/>
      <c r="N185" s="244"/>
    </row>
    <row r="186" spans="1:43" s="31" customFormat="1" ht="54" customHeight="1">
      <c r="A186" s="221"/>
      <c r="B186" s="221"/>
      <c r="C186" s="222"/>
      <c r="D186" s="223" t="s">
        <v>16</v>
      </c>
      <c r="E186" s="224"/>
      <c r="F186" s="225"/>
      <c r="G186" s="225"/>
      <c r="H186" s="225"/>
      <c r="I186" s="226">
        <f>I9+I44+I62++I72+I137+I139+I146+I149+I159+I162+I168+I175+I178+I182</f>
        <v>182269595</v>
      </c>
      <c r="J186" s="75"/>
      <c r="K186" s="75">
        <f>1700600+168768995+11800000</f>
        <v>182269595</v>
      </c>
      <c r="L186" s="245">
        <f>L77+L102</f>
        <v>1200000</v>
      </c>
      <c r="M186" s="245">
        <f>M102</f>
        <v>600</v>
      </c>
      <c r="N186" s="245">
        <f>N167+N166+N102</f>
        <v>500000</v>
      </c>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row>
    <row r="187" spans="5:14" ht="13.5">
      <c r="E187" s="48"/>
      <c r="L187" s="244"/>
      <c r="M187" s="244"/>
      <c r="N187" s="244"/>
    </row>
    <row r="188" spans="1:14" s="251" customFormat="1" ht="163.5" customHeight="1">
      <c r="A188" s="260" t="s">
        <v>287</v>
      </c>
      <c r="B188" s="260"/>
      <c r="C188" s="260"/>
      <c r="D188" s="260"/>
      <c r="E188" s="261"/>
      <c r="F188" s="249"/>
      <c r="G188" s="259" t="s">
        <v>286</v>
      </c>
      <c r="H188" s="259"/>
      <c r="I188" s="259"/>
      <c r="J188" s="250"/>
      <c r="L188" s="253" t="s">
        <v>284</v>
      </c>
      <c r="M188" s="254"/>
      <c r="N188" s="255">
        <f>L186+M186+N186</f>
        <v>1700600</v>
      </c>
    </row>
    <row r="189" spans="1:43" s="13" customFormat="1" ht="19.5" customHeight="1">
      <c r="A189" s="252"/>
      <c r="B189" s="29"/>
      <c r="C189" s="28"/>
      <c r="D189" s="240"/>
      <c r="E189" s="240"/>
      <c r="F189" s="240"/>
      <c r="G189" s="240"/>
      <c r="H189" s="30"/>
      <c r="I189" s="5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row>
    <row r="190" spans="1:43" s="34" customFormat="1" ht="24.75">
      <c r="A190" s="33"/>
      <c r="B190" s="33"/>
      <c r="C190" s="33"/>
      <c r="D190" s="74"/>
      <c r="E190" s="49"/>
      <c r="G190" s="33"/>
      <c r="H190" s="33"/>
      <c r="I190" s="3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row>
    <row r="191" spans="1:9" s="13" customFormat="1" ht="30">
      <c r="A191" s="27"/>
      <c r="B191" s="27"/>
      <c r="C191" s="27"/>
      <c r="D191" s="66"/>
      <c r="E191" s="50"/>
      <c r="F191" s="27"/>
      <c r="G191" s="27"/>
      <c r="H191" s="30"/>
      <c r="I191" s="27"/>
    </row>
    <row r="192" spans="1:43" s="13" customFormat="1" ht="30">
      <c r="A192" s="27"/>
      <c r="B192" s="27"/>
      <c r="C192" s="27"/>
      <c r="D192" s="66"/>
      <c r="E192" s="50"/>
      <c r="F192" s="27"/>
      <c r="G192" s="258"/>
      <c r="H192" s="258"/>
      <c r="I192" s="258"/>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row>
    <row r="193" ht="13.5">
      <c r="E193" s="48"/>
    </row>
    <row r="194" ht="13.5">
      <c r="E194" s="48"/>
    </row>
    <row r="195" ht="13.5">
      <c r="E195" s="48"/>
    </row>
    <row r="196" ht="13.5">
      <c r="E196" s="48"/>
    </row>
    <row r="197" ht="13.5">
      <c r="E197" s="48"/>
    </row>
    <row r="198" ht="13.5">
      <c r="E198" s="48"/>
    </row>
    <row r="199" ht="13.5">
      <c r="E199" s="48"/>
    </row>
    <row r="200" ht="13.5">
      <c r="E200" s="48"/>
    </row>
    <row r="201" ht="13.5">
      <c r="E201" s="48"/>
    </row>
    <row r="202" ht="13.5">
      <c r="E202" s="48"/>
    </row>
    <row r="203" ht="13.5">
      <c r="E203" s="48"/>
    </row>
    <row r="204" ht="13.5">
      <c r="E204" s="48"/>
    </row>
    <row r="205" ht="13.5">
      <c r="E205" s="48"/>
    </row>
    <row r="206" ht="13.5">
      <c r="E206" s="48"/>
    </row>
    <row r="207" ht="13.5">
      <c r="E207" s="48"/>
    </row>
    <row r="208" ht="13.5">
      <c r="E208" s="48"/>
    </row>
    <row r="209" ht="13.5">
      <c r="E209" s="48"/>
    </row>
    <row r="210" ht="13.5">
      <c r="E210" s="48"/>
    </row>
    <row r="211" ht="13.5">
      <c r="E211" s="48"/>
    </row>
    <row r="212" ht="13.5">
      <c r="E212" s="48"/>
    </row>
    <row r="213" ht="13.5">
      <c r="E213" s="48"/>
    </row>
    <row r="214" ht="13.5">
      <c r="E214" s="48"/>
    </row>
    <row r="215" ht="13.5">
      <c r="E215" s="48"/>
    </row>
    <row r="216" ht="13.5">
      <c r="E216" s="48"/>
    </row>
    <row r="217" ht="13.5">
      <c r="E217" s="48"/>
    </row>
    <row r="218" ht="13.5">
      <c r="E218" s="48"/>
    </row>
  </sheetData>
  <sheetProtection/>
  <mergeCells count="5">
    <mergeCell ref="F1:I1"/>
    <mergeCell ref="A2:I2"/>
    <mergeCell ref="G192:I192"/>
    <mergeCell ref="G188:I188"/>
    <mergeCell ref="A188:E188"/>
  </mergeCells>
  <printOptions horizontalCentered="1"/>
  <pageMargins left="1.1811023622047245" right="0.3937007874015748" top="0.7874015748031497" bottom="0.7874015748031497" header="0.5905511811023623" footer="0.1968503937007874"/>
  <pageSetup fitToHeight="35" horizontalDpi="600" verticalDpi="600" orientation="portrait" paperSize="9" scale="45" r:id="rId1"/>
  <headerFooter differentFirst="1">
    <oddHeader>&amp;C&amp;24&amp;P&amp;R&amp;24Продовження додатка 3</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2018-01-04T13:16:19Z</cp:lastPrinted>
  <dcterms:created xsi:type="dcterms:W3CDTF">2014-01-17T10:52:16Z</dcterms:created>
  <dcterms:modified xsi:type="dcterms:W3CDTF">2018-01-09T12:45:22Z</dcterms:modified>
  <cp:category/>
  <cp:version/>
  <cp:contentType/>
  <cp:contentStatus/>
</cp:coreProperties>
</file>